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690" windowHeight="2985" tabRatio="790" activeTab="3"/>
  </bookViews>
  <sheets>
    <sheet name="PFL" sheetId="19" r:id="rId1"/>
    <sheet name="amortization schedule" sheetId="18" r:id="rId2"/>
    <sheet name="checklist (2)" sheetId="17" r:id="rId3"/>
    <sheet name="PLAF (2)" sheetId="15" r:id="rId4"/>
    <sheet name="ATD-DepEd" sheetId="13" r:id="rId5"/>
  </sheets>
  <definedNames>
    <definedName name="_FORTUNELIFE" localSheetId="1" hidden="1">#REF!</definedName>
    <definedName name="_FORTUNELIFE" localSheetId="0" hidden="1">#REF!</definedName>
    <definedName name="_FORTUNELIFE" hidden="1">#REF!</definedName>
    <definedName name="_Key1" localSheetId="1" hidden="1">#REF!</definedName>
    <definedName name="_Key1" localSheetId="0" hidden="1">#REF!</definedName>
    <definedName name="_Key1" hidden="1">#REF!</definedName>
    <definedName name="_Order1" hidden="1">255</definedName>
    <definedName name="_Sort" localSheetId="1" hidden="1">#REF!</definedName>
    <definedName name="_Sort" localSheetId="0" hidden="1">#REF!</definedName>
    <definedName name="_Sort" hidden="1">#REF!</definedName>
    <definedName name="A" localSheetId="1">#REF!</definedName>
    <definedName name="A" localSheetId="0">#REF!</definedName>
    <definedName name="A">#REF!</definedName>
    <definedName name="_xlnm.Database" localSheetId="1">#REF!</definedName>
    <definedName name="_xlnm.Database" localSheetId="0">#REF!</definedName>
    <definedName name="_xlnm.Database">#REF!</definedName>
    <definedName name="GSIS" localSheetId="1">#REF!</definedName>
    <definedName name="GSIS" localSheetId="0">#REF!</definedName>
    <definedName name="GSIS">#REF!</definedName>
    <definedName name="NHMFC" localSheetId="1">#REF!</definedName>
    <definedName name="NHMFC" localSheetId="0">#REF!</definedName>
    <definedName name="NHMFC">#REF!</definedName>
    <definedName name="NO" localSheetId="1">#REF!</definedName>
    <definedName name="NO" localSheetId="0">#REF!</definedName>
    <definedName name="NO">#REF!</definedName>
    <definedName name="_xlnm.Print_Area" localSheetId="1">'amortization schedule'!$A$1:$G$36</definedName>
    <definedName name="_xlnm.Print_Area" localSheetId="4">'ATD-DepEd'!$A$1:$M$53</definedName>
    <definedName name="_xlnm.Print_Area" localSheetId="2">'checklist (2)'!$A$1:$AC$27</definedName>
    <definedName name="_xlnm.Print_Area" localSheetId="0">PFL!$A$1:$H$86</definedName>
    <definedName name="_xlnm.Print_Area" localSheetId="3">'PLAF (2)'!$A$1:$AD$141</definedName>
    <definedName name="_xlnm.Print_Area">#REF!</definedName>
    <definedName name="PRINT_AREA_MI" localSheetId="1">#REF!</definedName>
    <definedName name="PRINT_AREA_MI" localSheetId="0">#REF!</definedName>
    <definedName name="PRINT_AREA_MI">#REF!</definedName>
    <definedName name="_xlnm.Print_Titles" localSheetId="1">#REF!</definedName>
    <definedName name="_xlnm.Print_Titles">#REF!</definedName>
    <definedName name="PRINT_TITLES_MI" localSheetId="1">#REF!</definedName>
    <definedName name="PRINT_TITLES_MI" localSheetId="0">#REF!</definedName>
    <definedName name="PRINT_TITLES_MI">#REF!</definedName>
    <definedName name="UNISTAR" localSheetId="1">#REF!</definedName>
    <definedName name="UNISTAR" localSheetId="0">#REF!</definedName>
    <definedName name="UNISTAR">#REF!</definedName>
  </definedNames>
  <calcPr calcId="152511"/>
</workbook>
</file>

<file path=xl/calcChain.xml><?xml version="1.0" encoding="utf-8"?>
<calcChain xmlns="http://schemas.openxmlformats.org/spreadsheetml/2006/main">
  <c r="F80" i="19" l="1"/>
  <c r="D80" i="19"/>
  <c r="F79" i="19"/>
  <c r="D79" i="19"/>
  <c r="F78" i="19"/>
  <c r="D78" i="19"/>
  <c r="F77" i="19"/>
  <c r="D77" i="19"/>
  <c r="F76" i="19"/>
  <c r="D76" i="19"/>
  <c r="F75" i="19"/>
  <c r="D75" i="19"/>
  <c r="F74" i="19"/>
  <c r="D74" i="19"/>
  <c r="F73" i="19"/>
  <c r="D73" i="19"/>
  <c r="F72" i="19"/>
  <c r="D72" i="19"/>
  <c r="F71" i="19"/>
  <c r="D71" i="19"/>
  <c r="F70" i="19"/>
  <c r="D70" i="19"/>
  <c r="F69" i="19"/>
  <c r="D69" i="19"/>
  <c r="F68" i="19"/>
  <c r="D68" i="19"/>
  <c r="F67" i="19"/>
  <c r="D67" i="19"/>
  <c r="F66" i="19"/>
  <c r="D66" i="19"/>
  <c r="F65" i="19"/>
  <c r="D65" i="19"/>
  <c r="F64" i="19"/>
  <c r="D64" i="19"/>
  <c r="F63" i="19"/>
  <c r="D63" i="19"/>
  <c r="F62" i="19"/>
  <c r="D62" i="19"/>
  <c r="F61" i="19"/>
  <c r="D61" i="19"/>
  <c r="F60" i="19"/>
  <c r="D60" i="19"/>
  <c r="F59" i="19"/>
  <c r="D59" i="19"/>
  <c r="F58" i="19"/>
  <c r="D58" i="19"/>
  <c r="F57" i="19"/>
  <c r="D57" i="19"/>
  <c r="B22" i="19"/>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H21" i="19"/>
  <c r="H22" i="19" s="1"/>
  <c r="H23" i="19" s="1"/>
  <c r="H24" i="19" s="1"/>
  <c r="H25" i="19" s="1"/>
  <c r="H26" i="19" s="1"/>
  <c r="H27" i="19" s="1"/>
  <c r="H28" i="19" s="1"/>
  <c r="H29" i="19" s="1"/>
  <c r="H30" i="19" s="1"/>
  <c r="H31" i="19" s="1"/>
  <c r="H32" i="19" s="1"/>
  <c r="H33" i="19" s="1"/>
  <c r="H34" i="19" s="1"/>
  <c r="H35" i="19" s="1"/>
  <c r="H36" i="19" s="1"/>
  <c r="H37" i="19" s="1"/>
  <c r="H38" i="19" s="1"/>
  <c r="H39" i="19" s="1"/>
  <c r="H40" i="19" s="1"/>
  <c r="H41" i="19" s="1"/>
  <c r="H42" i="19" s="1"/>
  <c r="H43" i="19" s="1"/>
  <c r="H44" i="19" s="1"/>
  <c r="H45" i="19" s="1"/>
  <c r="H46" i="19" s="1"/>
  <c r="H47" i="19" s="1"/>
  <c r="H48" i="19" s="1"/>
  <c r="H49" i="19" s="1"/>
  <c r="H50" i="19" s="1"/>
  <c r="H51" i="19" s="1"/>
  <c r="H52" i="19" s="1"/>
  <c r="H53" i="19" s="1"/>
  <c r="H54" i="19" s="1"/>
  <c r="H55" i="19" s="1"/>
  <c r="H56" i="19" s="1"/>
  <c r="H57" i="19" s="1"/>
  <c r="H58" i="19" s="1"/>
  <c r="H59" i="19" s="1"/>
  <c r="H60" i="19" s="1"/>
  <c r="H61" i="19" s="1"/>
  <c r="H62" i="19" s="1"/>
  <c r="H63" i="19" s="1"/>
  <c r="H64" i="19" s="1"/>
  <c r="H65" i="19" s="1"/>
  <c r="H66" i="19" s="1"/>
  <c r="H67" i="19" s="1"/>
  <c r="H68" i="19" s="1"/>
  <c r="H69" i="19" s="1"/>
  <c r="H70" i="19" s="1"/>
  <c r="H71" i="19" s="1"/>
  <c r="H72" i="19" s="1"/>
  <c r="H73" i="19" s="1"/>
  <c r="H74" i="19" s="1"/>
  <c r="H75" i="19" s="1"/>
  <c r="H76" i="19" s="1"/>
  <c r="H77" i="19" s="1"/>
  <c r="H78" i="19" s="1"/>
  <c r="H79" i="19" s="1"/>
  <c r="H80" i="19" s="1"/>
  <c r="B21" i="19"/>
  <c r="B20" i="19" s="1"/>
  <c r="B19" i="19" s="1"/>
  <c r="H20" i="19"/>
  <c r="G20" i="19"/>
  <c r="E21" i="19" s="1"/>
  <c r="A20" i="19"/>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G19" i="19"/>
  <c r="F19" i="19"/>
  <c r="C16" i="19"/>
  <c r="F54" i="19" s="1"/>
  <c r="C15" i="19"/>
  <c r="J14" i="19"/>
  <c r="G13" i="19"/>
  <c r="E13" i="19"/>
  <c r="D15" i="19" s="1"/>
  <c r="G8" i="19"/>
  <c r="F25" i="19" l="1"/>
  <c r="F28" i="19"/>
  <c r="F36" i="19"/>
  <c r="F24" i="19"/>
  <c r="F26" i="19"/>
  <c r="F34" i="19"/>
  <c r="F42" i="19"/>
  <c r="F55" i="19"/>
  <c r="F51" i="19"/>
  <c r="F47" i="19"/>
  <c r="F43" i="19"/>
  <c r="F39" i="19"/>
  <c r="F35" i="19"/>
  <c r="F31" i="19"/>
  <c r="F27" i="19"/>
  <c r="F52" i="19"/>
  <c r="F48" i="19"/>
  <c r="F44" i="19"/>
  <c r="F53" i="19"/>
  <c r="F49" i="19"/>
  <c r="F45" i="19"/>
  <c r="F41" i="19"/>
  <c r="F37" i="19"/>
  <c r="F33" i="19"/>
  <c r="F29" i="19"/>
  <c r="F23" i="19"/>
  <c r="F32" i="19"/>
  <c r="F40" i="19"/>
  <c r="F50" i="19"/>
  <c r="F21" i="19"/>
  <c r="F22" i="19"/>
  <c r="F30" i="19"/>
  <c r="F38" i="19"/>
  <c r="F46" i="19"/>
  <c r="D21" i="19" l="1"/>
  <c r="G21" i="19" l="1"/>
  <c r="E22" i="19" l="1"/>
  <c r="D22" i="19" l="1"/>
  <c r="G22" i="19" l="1"/>
  <c r="E23" i="19" l="1"/>
  <c r="D23" i="19" l="1"/>
  <c r="G23" i="19" l="1"/>
  <c r="E24" i="19" l="1"/>
  <c r="D24" i="19" l="1"/>
  <c r="G24" i="19" l="1"/>
  <c r="E25" i="19" l="1"/>
  <c r="D25" i="19" s="1"/>
  <c r="G25" i="19" s="1"/>
  <c r="E26" i="19" l="1"/>
  <c r="D26" i="19" s="1"/>
  <c r="G26" i="19" s="1"/>
  <c r="E27" i="19" l="1"/>
  <c r="D27" i="19" s="1"/>
  <c r="G27" i="19" s="1"/>
  <c r="E28" i="19" l="1"/>
  <c r="D28" i="19" s="1"/>
  <c r="G28" i="19" s="1"/>
  <c r="E29" i="19" l="1"/>
  <c r="D29" i="19" s="1"/>
  <c r="G29" i="19" s="1"/>
  <c r="E30" i="19" l="1"/>
  <c r="D30" i="19" s="1"/>
  <c r="G30" i="19" s="1"/>
  <c r="E31" i="19" l="1"/>
  <c r="D31" i="19" s="1"/>
  <c r="G31" i="19" s="1"/>
  <c r="E32" i="19" l="1"/>
  <c r="D32" i="19" s="1"/>
  <c r="G32" i="19" s="1"/>
  <c r="E33" i="19" l="1"/>
  <c r="D33" i="19" s="1"/>
  <c r="G33" i="19" s="1"/>
  <c r="E34" i="19" l="1"/>
  <c r="D34" i="19" s="1"/>
  <c r="G34" i="19" s="1"/>
  <c r="E35" i="19" l="1"/>
  <c r="D35" i="19" s="1"/>
  <c r="G35" i="19" s="1"/>
  <c r="E36" i="19" l="1"/>
  <c r="D36" i="19" s="1"/>
  <c r="G36" i="19" s="1"/>
  <c r="E37" i="19" l="1"/>
  <c r="D37" i="19" s="1"/>
  <c r="G37" i="19" s="1"/>
  <c r="E38" i="19" l="1"/>
  <c r="D38" i="19" s="1"/>
  <c r="G38" i="19" s="1"/>
  <c r="E39" i="19" l="1"/>
  <c r="D39" i="19" s="1"/>
  <c r="G39" i="19" s="1"/>
  <c r="E40" i="19" l="1"/>
  <c r="D40" i="19" s="1"/>
  <c r="G40" i="19" s="1"/>
  <c r="E41" i="19" l="1"/>
  <c r="D41" i="19" s="1"/>
  <c r="G41" i="19" s="1"/>
  <c r="E42" i="19" l="1"/>
  <c r="D42" i="19" s="1"/>
  <c r="G42" i="19" s="1"/>
  <c r="E43" i="19" l="1"/>
  <c r="D43" i="19" s="1"/>
  <c r="G43" i="19" s="1"/>
  <c r="E44" i="19" l="1"/>
  <c r="D44" i="19" s="1"/>
  <c r="G44" i="19" s="1"/>
  <c r="E45" i="19" l="1"/>
  <c r="D45" i="19" s="1"/>
  <c r="G45" i="19" s="1"/>
  <c r="E46" i="19" l="1"/>
  <c r="D46" i="19" s="1"/>
  <c r="G46" i="19" s="1"/>
  <c r="E47" i="19" l="1"/>
  <c r="D47" i="19" s="1"/>
  <c r="G47" i="19" s="1"/>
  <c r="E48" i="19" l="1"/>
  <c r="D48" i="19" s="1"/>
  <c r="G48" i="19" s="1"/>
  <c r="E49" i="19" l="1"/>
  <c r="D49" i="19" s="1"/>
  <c r="G49" i="19" s="1"/>
  <c r="E50" i="19" l="1"/>
  <c r="D50" i="19" s="1"/>
  <c r="G50" i="19" s="1"/>
  <c r="E51" i="19" l="1"/>
  <c r="D51" i="19" s="1"/>
  <c r="G51" i="19" s="1"/>
  <c r="E52" i="19" l="1"/>
  <c r="D52" i="19" s="1"/>
  <c r="G52" i="19" s="1"/>
  <c r="E53" i="19" l="1"/>
  <c r="D53" i="19" s="1"/>
  <c r="G53" i="19" s="1"/>
  <c r="E54" i="19" l="1"/>
  <c r="D54" i="19" s="1"/>
  <c r="G54" i="19" s="1"/>
  <c r="E55" i="19" l="1"/>
  <c r="D55" i="19" s="1"/>
  <c r="D56" i="19" s="1"/>
  <c r="D81" i="19" s="1"/>
  <c r="G55" i="19" l="1"/>
  <c r="G56" i="19" l="1"/>
  <c r="E56" i="19"/>
  <c r="G57" i="19" l="1"/>
  <c r="E57" i="19"/>
  <c r="E58" i="19" l="1"/>
  <c r="G58" i="19"/>
  <c r="E59" i="19" l="1"/>
  <c r="G59" i="19"/>
  <c r="G60" i="19" l="1"/>
  <c r="E60" i="19"/>
  <c r="G61" i="19" l="1"/>
  <c r="E61" i="19"/>
  <c r="E62" i="19" l="1"/>
  <c r="G62" i="19"/>
  <c r="E63" i="19" l="1"/>
  <c r="G63" i="19"/>
  <c r="G64" i="19" l="1"/>
  <c r="E64" i="19"/>
  <c r="G65" i="19" l="1"/>
  <c r="E65" i="19"/>
  <c r="E66" i="19" l="1"/>
  <c r="G66" i="19"/>
  <c r="E67" i="19" l="1"/>
  <c r="G67" i="19"/>
  <c r="G68" i="19" l="1"/>
  <c r="E68" i="19"/>
  <c r="G69" i="19" l="1"/>
  <c r="E69" i="19"/>
  <c r="E70" i="19" l="1"/>
  <c r="G70" i="19"/>
  <c r="E71" i="19" l="1"/>
  <c r="G71" i="19"/>
  <c r="G72" i="19" l="1"/>
  <c r="E72" i="19"/>
  <c r="G73" i="19" l="1"/>
  <c r="E73" i="19"/>
  <c r="E74" i="19" l="1"/>
  <c r="G74" i="19"/>
  <c r="E75" i="19" l="1"/>
  <c r="G75" i="19"/>
  <c r="G76" i="19" l="1"/>
  <c r="E76" i="19"/>
  <c r="G77" i="19" l="1"/>
  <c r="E77" i="19"/>
  <c r="E78" i="19" l="1"/>
  <c r="G78" i="19"/>
  <c r="E79" i="19" l="1"/>
  <c r="G79" i="19"/>
  <c r="G80" i="19" l="1"/>
  <c r="E80" i="19"/>
  <c r="E81" i="19" s="1"/>
  <c r="E16" i="19" s="1"/>
  <c r="E15" i="19" s="1"/>
  <c r="J15" i="19" s="1"/>
  <c r="J16" i="19" s="1"/>
  <c r="F56" i="19" s="1"/>
  <c r="F81" i="19" l="1"/>
  <c r="G16" i="19"/>
  <c r="G15" i="19" s="1"/>
</calcChain>
</file>

<file path=xl/sharedStrings.xml><?xml version="1.0" encoding="utf-8"?>
<sst xmlns="http://schemas.openxmlformats.org/spreadsheetml/2006/main" count="331" uniqueCount="198">
  <si>
    <t>Educational</t>
  </si>
  <si>
    <t>Hospitalization/Medical</t>
  </si>
  <si>
    <t>New</t>
  </si>
  <si>
    <t>Net Proceeds</t>
  </si>
  <si>
    <t>Calamity</t>
  </si>
  <si>
    <t>Date</t>
  </si>
  <si>
    <t>Renewal</t>
  </si>
  <si>
    <t>Borrower's Information</t>
  </si>
  <si>
    <t>Co-Maker's Information</t>
  </si>
  <si>
    <t>House Arrears/Equity</t>
  </si>
  <si>
    <t>Loan Application No.</t>
  </si>
  <si>
    <t>Type of Loan:</t>
  </si>
  <si>
    <t>o</t>
  </si>
  <si>
    <t>Loan Amount:</t>
  </si>
  <si>
    <t>Purpose:</t>
  </si>
  <si>
    <t>House Repair - Minor</t>
  </si>
  <si>
    <t>House Repair - Major</t>
  </si>
  <si>
    <t>Long Medication/Rehabilitation</t>
  </si>
  <si>
    <t>Payment of Loans from Private Institution</t>
  </si>
  <si>
    <t>Additional</t>
  </si>
  <si>
    <t>(Surname)</t>
  </si>
  <si>
    <t>(First Name)</t>
  </si>
  <si>
    <t>Home Address:</t>
  </si>
  <si>
    <t>Date of Birth:</t>
  </si>
  <si>
    <t>Position:</t>
  </si>
  <si>
    <t>Office:</t>
  </si>
  <si>
    <t>Age:</t>
  </si>
  <si>
    <t>Code:</t>
  </si>
  <si>
    <t>Status:</t>
  </si>
  <si>
    <t>Employee No.:</t>
  </si>
  <si>
    <t>Monthly Salary:</t>
  </si>
  <si>
    <t>Years in Service:</t>
  </si>
  <si>
    <t>(M.I.)</t>
  </si>
  <si>
    <t xml:space="preserve">     </t>
  </si>
  <si>
    <t>Term:</t>
  </si>
  <si>
    <t>year/s</t>
  </si>
  <si>
    <t>Designation:</t>
  </si>
  <si>
    <t>CERTIFICATE OF EMPLOYMENT AND CREDIBILITY</t>
  </si>
  <si>
    <t>Date:</t>
  </si>
  <si>
    <t xml:space="preserve">B.  </t>
  </si>
  <si>
    <t>Computation of Loan:</t>
  </si>
  <si>
    <t>Principal</t>
  </si>
  <si>
    <t>Interest</t>
  </si>
  <si>
    <t>Processed by:</t>
  </si>
  <si>
    <t>Recommending Approval:</t>
  </si>
  <si>
    <t>ACTION TAKEN:</t>
  </si>
  <si>
    <t>Disapproved</t>
  </si>
  <si>
    <t>Reviewed by:</t>
  </si>
  <si>
    <t>Approved</t>
  </si>
  <si>
    <t>Employment Status:</t>
  </si>
  <si>
    <t>Mobile no.</t>
  </si>
  <si>
    <t>Specimen Signatures:</t>
  </si>
  <si>
    <t>SECRETARIAT'S ASSESSMENT/EVALUATION</t>
  </si>
  <si>
    <t>A.</t>
  </si>
  <si>
    <t>C.</t>
  </si>
  <si>
    <t>Completeness and Veracity of Submitted Documents:</t>
  </si>
  <si>
    <t>Complete supporting documents for type of loan applied for</t>
  </si>
  <si>
    <t>Borrower has Outstanding PF Loan Balance:</t>
  </si>
  <si>
    <t>Current Loan Balance</t>
  </si>
  <si>
    <t>Past-Due Loans</t>
  </si>
  <si>
    <t>Eligibility of the Borrower and Co-Maker</t>
  </si>
  <si>
    <t>Borrower will not reach the mandatory age retirement on or before the maturity of his/her loan.</t>
  </si>
  <si>
    <t>Year/s:</t>
  </si>
  <si>
    <t>Month/s:</t>
  </si>
  <si>
    <t xml:space="preserve">D.  </t>
  </si>
  <si>
    <t>PhP</t>
  </si>
  <si>
    <t>Percentage of principal paid:</t>
  </si>
  <si>
    <t>%</t>
  </si>
  <si>
    <t>Remarks:</t>
  </si>
  <si>
    <t>Signature over Printed Name</t>
  </si>
  <si>
    <t xml:space="preserve">Signature over Printed Name </t>
  </si>
  <si>
    <t>Amount: PhP</t>
  </si>
  <si>
    <t>Signatures on LAF are by authorized signatories</t>
  </si>
  <si>
    <t>Signed and completely filled out LAF</t>
  </si>
  <si>
    <t>Date Processed:</t>
  </si>
  <si>
    <t>Date: _____________________</t>
  </si>
  <si>
    <t>Multi-purpose</t>
  </si>
  <si>
    <t>Others (specify):</t>
  </si>
  <si>
    <t>Principal Amount of Loan</t>
  </si>
  <si>
    <t>Additional documents for Additional Loan:</t>
  </si>
  <si>
    <t>Photocopy of DepEd ID</t>
  </si>
  <si>
    <t>Date Submitted:</t>
  </si>
  <si>
    <t>LOAN AGREEMENT</t>
  </si>
  <si>
    <t>I hereby agree to assume all the outstanding obligations for the grant of this loan should the principal borrower be separated from the service, and either retirement or separation benefits due to him/her is not received or is insufficient to settle the borrower's outstanding loan, and upon proper notification by the Provident Fund Secretariat.
Accordingly, I hereby authorize the monthly deduction from my salary of the amortizations for the outstanding obligation of the principal borrower until his/her loan is fully paid.</t>
  </si>
  <si>
    <t>This is to certify that the above loan applicant/borrower:
(1) is a ___ permanent/___ co-terminus employee of this Office
       and is not on leave of absence without pay;
(2) has net pay of PhP_____________ for the payroll month &amp; 
       year of ____________________; and
(3) has given the true and correct information on the Loan 
      Application Form.</t>
  </si>
  <si>
    <t>This is to certify that the above loan applicant/borrower has no pending administrative nor civil case charge against him/her based on records on file with DepEd.</t>
  </si>
  <si>
    <r>
      <rPr>
        <i/>
        <sz val="12.25"/>
        <rFont val="Calibri"/>
        <family val="2"/>
        <scheme val="minor"/>
      </rPr>
      <t>Less:</t>
    </r>
    <r>
      <rPr>
        <sz val="12.25"/>
        <rFont val="Calibri"/>
        <family val="2"/>
        <scheme val="minor"/>
      </rPr>
      <t xml:space="preserve"> Outstanding Balance of Loan to be Renewed</t>
    </r>
  </si>
  <si>
    <t>I hereby apply for a Provident Fund Loan in the amount of PESOS: _______________________________________ (P ___________). In consideration of the grant thereof, I promise to pay all installments due based on the attached amortization schedule and bind myself with the terms and conditions of the loan as stipulated in the applicable guidelines of the DepEd Provident Fund. This document also serves as the Promissory Note upon approval of this loan.
Accordingly, I hereby authorize the deductions of the monthly amortization from my salary.  Should I be separated from the service, I also hereby agree to settle my outstanding loan balance before the date of my retirement/separation from the service, either through full payment in cash or through the execution of a notarized Promissory Note.</t>
  </si>
  <si>
    <t>Co-terminus employees only)</t>
  </si>
  <si>
    <r>
      <t>Approved Appointment</t>
    </r>
    <r>
      <rPr>
        <i/>
        <sz val="12"/>
        <rFont val="Calibri"/>
        <family val="2"/>
        <scheme val="minor"/>
      </rPr>
      <t xml:space="preserve"> (for FIRST TIME borrowers and </t>
    </r>
  </si>
  <si>
    <t>Latest copy of pay slip</t>
  </si>
  <si>
    <t xml:space="preserve">Loan Application Form (LAF) </t>
  </si>
  <si>
    <t xml:space="preserve">Authorization to Deduct </t>
  </si>
  <si>
    <t>Copy of Notarized Contract of Service as proof of two (2)</t>
  </si>
  <si>
    <r>
      <t xml:space="preserve">years continuous service </t>
    </r>
    <r>
      <rPr>
        <i/>
        <sz val="12"/>
        <rFont val="Calibri"/>
        <family val="2"/>
        <scheme val="minor"/>
      </rPr>
      <t>(for Co-terminus only)</t>
    </r>
  </si>
  <si>
    <t>AUTHORIZATION FOR SALARY DEDUCTION</t>
  </si>
  <si>
    <t>Signature of Borrower over Printed Name</t>
  </si>
  <si>
    <t>Monthly Amortization                             PhP</t>
  </si>
  <si>
    <t>Net Take Home Pay after Deduction    PhP</t>
  </si>
  <si>
    <t>Documents Submitted: [Two (2) Copies of each]</t>
  </si>
  <si>
    <t xml:space="preserve">For renewal of loans: Borrower has paid at least 30% of the </t>
  </si>
  <si>
    <t>principal of the existing loan.</t>
  </si>
  <si>
    <t>higher than the required threshold for the current year.</t>
  </si>
  <si>
    <t xml:space="preserve"> Letter request</t>
  </si>
  <si>
    <t xml:space="preserve"> Hospitalization/Medical Expenses</t>
  </si>
  <si>
    <t xml:space="preserve"> Medical Abstract/Certificate/Prescription/Diagnosis</t>
  </si>
  <si>
    <t xml:space="preserve"> Barangay/LGU certificate/resolution declaring</t>
  </si>
  <si>
    <t xml:space="preserve">       the borrower's place under State of Calamity</t>
  </si>
  <si>
    <t>Borrower's Net Take-Home Pay after deduction of monthly amortization of the loan being applied for is equal to or</t>
  </si>
  <si>
    <t xml:space="preserve">Signature of Borrower 
over Printed Name
</t>
  </si>
  <si>
    <t xml:space="preserve">Signature of Co-Maker
over Printed Name
</t>
  </si>
  <si>
    <t xml:space="preserve">PhP </t>
  </si>
  <si>
    <t>Office tel. #:</t>
  </si>
  <si>
    <t>@deped.gov.ph</t>
  </si>
  <si>
    <t xml:space="preserve">DepEd E-mail address: </t>
  </si>
  <si>
    <r>
      <t xml:space="preserve">Period of Loan </t>
    </r>
    <r>
      <rPr>
        <i/>
        <sz val="11"/>
        <rFont val="Calibri"/>
        <family val="2"/>
        <scheme val="minor"/>
      </rPr>
      <t>(mm/yy - mm/yy)</t>
    </r>
  </si>
  <si>
    <r>
      <t>o</t>
    </r>
    <r>
      <rPr>
        <sz val="12"/>
        <rFont val="Calibri"/>
        <family val="2"/>
        <scheme val="minor"/>
      </rPr>
      <t xml:space="preserve">   No. of Years/Months Past-Due:</t>
    </r>
  </si>
  <si>
    <t>Co-Maker will not reach the mandatory age retirement on or before the maturity of the borrower's loan.</t>
  </si>
  <si>
    <t>Service/Bureau:</t>
  </si>
  <si>
    <t>Office/Division:</t>
  </si>
  <si>
    <t>Personnel Section:</t>
  </si>
  <si>
    <t>Legal Section:</t>
  </si>
  <si>
    <t>Secretariat, Regional Board of Trustees (RBT)</t>
  </si>
  <si>
    <t>Secretariat, RBT</t>
  </si>
  <si>
    <t>Head, PF Secretariat, RBT</t>
  </si>
  <si>
    <t>Chairperson, DepEd PF RBT</t>
  </si>
  <si>
    <t>Administrative Division</t>
  </si>
  <si>
    <r>
      <t xml:space="preserve">            I hereby authorize the deduction of ________________________________________ PESOS (P__________) from my salary for ______ months, from __________________, 20 ___ to __________________, 20 ___, or until my total outstanding loan of ________________________________________ PESOS (P__________) plus interest has been fully paid. Amount deducted shall be </t>
    </r>
    <r>
      <rPr>
        <b/>
        <sz val="12"/>
        <color theme="1"/>
        <rFont val="Bookman Old Style"/>
        <family val="1"/>
      </rPr>
      <t>credited to the account</t>
    </r>
    <r>
      <rPr>
        <sz val="12"/>
        <color theme="1"/>
        <rFont val="Bookman Old Style"/>
        <family val="1"/>
      </rPr>
      <t xml:space="preserve"> of the </t>
    </r>
    <r>
      <rPr>
        <b/>
        <sz val="12"/>
        <color theme="1"/>
        <rFont val="Bookman Old Style"/>
        <family val="1"/>
      </rPr>
      <t xml:space="preserve">DepEd Provident Fund </t>
    </r>
    <r>
      <rPr>
        <sz val="12"/>
        <color theme="1"/>
        <rFont val="Bookman Old Style"/>
        <family val="1"/>
      </rPr>
      <t>as receivables on the said loans.</t>
    </r>
  </si>
  <si>
    <t>JOSEPH RUSSEL M. FARNAZO</t>
  </si>
  <si>
    <t>Administrative Officer V</t>
  </si>
  <si>
    <t>SAMSUDIN M. PARAID</t>
  </si>
  <si>
    <r>
      <t>Approved Appointment</t>
    </r>
    <r>
      <rPr>
        <i/>
        <sz val="10"/>
        <rFont val="Bookman Old Style"/>
        <family val="1"/>
      </rPr>
      <t xml:space="preserve"> (for FIRST TIME borrowers and </t>
    </r>
  </si>
  <si>
    <r>
      <t xml:space="preserve">years continuous service </t>
    </r>
    <r>
      <rPr>
        <i/>
        <sz val="10"/>
        <rFont val="Bookman Old Style"/>
        <family val="1"/>
      </rPr>
      <t>(for Co-terminus only)</t>
    </r>
  </si>
  <si>
    <t>B</t>
  </si>
  <si>
    <t>PROVIDENT FUND LOAN Documentary Requirements:</t>
  </si>
  <si>
    <t>Type of Loan: New, Renewal, Additional</t>
  </si>
  <si>
    <t>Name of Applicant: ___________________________________</t>
  </si>
  <si>
    <t>Loan Amount: __________________________</t>
  </si>
  <si>
    <t xml:space="preserve">2020 - </t>
  </si>
  <si>
    <r>
      <t xml:space="preserve">Latest copy of pay slip </t>
    </r>
    <r>
      <rPr>
        <b/>
        <sz val="10"/>
        <rFont val="Bookman Old Style"/>
        <family val="1"/>
      </rPr>
      <t>(Original copy)</t>
    </r>
  </si>
  <si>
    <r>
      <t xml:space="preserve">Latest copy of pay slip </t>
    </r>
    <r>
      <rPr>
        <b/>
        <sz val="10"/>
        <rFont val="Bookman Old Style"/>
        <family val="1"/>
      </rPr>
      <t>(Original)</t>
    </r>
  </si>
  <si>
    <t>SMP/PFCL/AD-P/_____/____________</t>
  </si>
  <si>
    <t>DepED SOCCSKSARGEN Regional Office</t>
  </si>
  <si>
    <t>DEPED PROVIDENT FUND LOAN</t>
  </si>
  <si>
    <t>AMORTIZATION SCHEDULE</t>
  </si>
  <si>
    <t>Diminishing Interest per DO 52, s. 2017</t>
  </si>
  <si>
    <t>LOAN AMOUNT</t>
  </si>
  <si>
    <t>MONTHLY AMORTIZATION</t>
  </si>
  <si>
    <t>12 Mos</t>
  </si>
  <si>
    <t>24 Mos</t>
  </si>
  <si>
    <t>36 Mos`</t>
  </si>
  <si>
    <t>48 Mos</t>
  </si>
  <si>
    <t>50 Mos</t>
  </si>
  <si>
    <t>Republic of the Philippines</t>
  </si>
  <si>
    <t>01-201712</t>
  </si>
  <si>
    <t>DEPARTMENT OF EDUCATION</t>
  </si>
  <si>
    <t>Provident Fund Loan - (Regional Office No.]</t>
  </si>
  <si>
    <t>Borrower's Name:</t>
  </si>
  <si>
    <t>Loan No.:</t>
  </si>
  <si>
    <t xml:space="preserve">Loan Term </t>
  </si>
  <si>
    <t>Contractual Interest Rate (CIR)</t>
  </si>
  <si>
    <t>Principal Amount:</t>
  </si>
  <si>
    <t>In Months:</t>
  </si>
  <si>
    <t>per Annum:</t>
  </si>
  <si>
    <t>REGULAR - NEW</t>
  </si>
  <si>
    <t>In Year/s:</t>
  </si>
  <si>
    <t>per Month:</t>
  </si>
  <si>
    <t>Payment Start:</t>
  </si>
  <si>
    <t>Nominal Interest Rate (NIR)</t>
  </si>
  <si>
    <t>Effective Interest Rate (EIR)</t>
  </si>
  <si>
    <t>Payment End:</t>
  </si>
  <si>
    <t>Monthly Installment:</t>
  </si>
  <si>
    <t>Month</t>
  </si>
  <si>
    <t>Intallment Period</t>
  </si>
  <si>
    <t>Total/Cashflow</t>
  </si>
  <si>
    <t>Principal Balance</t>
  </si>
  <si>
    <t>TOTAL:</t>
  </si>
  <si>
    <t>Prepared by:</t>
  </si>
  <si>
    <t>Provident Secretariat</t>
  </si>
  <si>
    <t>Certified correct:</t>
  </si>
  <si>
    <t>FATIMA I. ADZA, AL HAJ</t>
  </si>
  <si>
    <t xml:space="preserve">Administrative Officer V </t>
  </si>
  <si>
    <t>Chief Administrative Officer</t>
  </si>
  <si>
    <t>(HRMO III)</t>
  </si>
  <si>
    <t>Head, Provident Secretariat</t>
  </si>
  <si>
    <t>Schools Division Superintendent</t>
  </si>
  <si>
    <t>IV</t>
  </si>
  <si>
    <t>Attorney-III</t>
  </si>
  <si>
    <t>Department of Education</t>
  </si>
  <si>
    <t>REGION XII</t>
  </si>
  <si>
    <t>SCHOOLS DIVISION OFFICE OF COTABATO</t>
  </si>
  <si>
    <t>JUVY LYN L. MANGIBUNONG</t>
  </si>
  <si>
    <t>ATTY. JOEYFER S. VILLANUEVA</t>
  </si>
  <si>
    <t xml:space="preserve">Reviewed by:
</t>
  </si>
  <si>
    <t xml:space="preserve">Verified by:
</t>
  </si>
  <si>
    <t>JOHANNAH D. BANTAS</t>
  </si>
  <si>
    <t>OMAR A. OBAS, CESO V</t>
  </si>
  <si>
    <t>CHERILYN G. MATURAN, CPA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</si>
</sst>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quot;Php&quot;* #,##0.00_);_(&quot;Php&quot;* \(#,##0.00\);_(&quot;Php&quot;* &quot;-&quot;??_);_(@_)"/>
    <numFmt numFmtId="166" formatCode="dd\ mmmm\,\ yyyy"/>
    <numFmt numFmtId="167" formatCode="0.000%"/>
    <numFmt numFmtId="168" formatCode="&quot;₱&quot;#,##0.00"/>
    <numFmt numFmtId="169" formatCode="mmmm/yyyy"/>
    <numFmt numFmtId="170" formatCode="mmmm\,\ yyyy"/>
  </numFmts>
  <fonts count="67" x14ac:knownFonts="1">
    <font>
      <sz val="11"/>
      <color theme="1"/>
      <name val="Calibri"/>
      <family val="2"/>
      <scheme val="minor"/>
    </font>
    <font>
      <b/>
      <sz val="12"/>
      <name val="Calibri"/>
      <family val="2"/>
      <scheme val="minor"/>
    </font>
    <font>
      <sz val="12"/>
      <name val="Wingdings"/>
      <charset val="2"/>
    </font>
    <font>
      <sz val="11"/>
      <color theme="1"/>
      <name val="Calibri"/>
      <family val="2"/>
      <scheme val="minor"/>
    </font>
    <font>
      <sz val="8"/>
      <name val="Tahoma"/>
      <family val="2"/>
    </font>
    <font>
      <sz val="11"/>
      <name val="Calibri"/>
      <family val="2"/>
      <scheme val="minor"/>
    </font>
    <font>
      <sz val="12"/>
      <name val="Calibri"/>
      <family val="2"/>
      <scheme val="minor"/>
    </font>
    <font>
      <b/>
      <sz val="13"/>
      <name val="Tahoma"/>
      <family val="2"/>
    </font>
    <font>
      <sz val="10"/>
      <name val="Calibri"/>
      <family val="2"/>
      <scheme val="minor"/>
    </font>
    <font>
      <sz val="9"/>
      <name val="Calibri"/>
      <family val="2"/>
      <scheme val="minor"/>
    </font>
    <font>
      <b/>
      <u/>
      <sz val="12"/>
      <name val="Calibri"/>
      <family val="2"/>
      <scheme val="minor"/>
    </font>
    <font>
      <sz val="12.25"/>
      <name val="Calibri"/>
      <family val="2"/>
      <scheme val="minor"/>
    </font>
    <font>
      <b/>
      <i/>
      <sz val="12"/>
      <name val="Calibri"/>
      <family val="2"/>
      <scheme val="minor"/>
    </font>
    <font>
      <b/>
      <i/>
      <sz val="12"/>
      <name val="Wingdings"/>
      <charset val="2"/>
    </font>
    <font>
      <b/>
      <sz val="12.25"/>
      <name val="Calibri"/>
      <family val="2"/>
      <scheme val="minor"/>
    </font>
    <font>
      <u/>
      <sz val="12.25"/>
      <name val="Calibri"/>
      <family val="2"/>
      <scheme val="minor"/>
    </font>
    <font>
      <i/>
      <sz val="12.25"/>
      <name val="Calibri"/>
      <family val="2"/>
      <scheme val="minor"/>
    </font>
    <font>
      <u val="double"/>
      <sz val="12.25"/>
      <name val="Calibri"/>
      <family val="2"/>
      <scheme val="minor"/>
    </font>
    <font>
      <i/>
      <sz val="12"/>
      <name val="Calibri"/>
      <family val="2"/>
      <scheme val="minor"/>
    </font>
    <font>
      <sz val="14"/>
      <name val="Wingdings"/>
      <charset val="2"/>
    </font>
    <font>
      <b/>
      <sz val="11"/>
      <name val="Calibri"/>
      <family val="2"/>
      <scheme val="minor"/>
    </font>
    <font>
      <sz val="12"/>
      <color theme="0"/>
      <name val="Calibri"/>
      <family val="2"/>
      <scheme val="minor"/>
    </font>
    <font>
      <sz val="12.5"/>
      <name val="Calibri"/>
      <family val="2"/>
      <scheme val="minor"/>
    </font>
    <font>
      <b/>
      <sz val="14"/>
      <name val="Calibri"/>
      <family val="2"/>
      <scheme val="minor"/>
    </font>
    <font>
      <i/>
      <u/>
      <sz val="12"/>
      <name val="Calibri"/>
      <family val="2"/>
      <scheme val="minor"/>
    </font>
    <font>
      <i/>
      <sz val="11"/>
      <name val="Calibri"/>
      <family val="2"/>
      <scheme val="minor"/>
    </font>
    <font>
      <i/>
      <sz val="10"/>
      <name val="Calibri"/>
      <family val="2"/>
      <scheme val="minor"/>
    </font>
    <font>
      <b/>
      <sz val="12"/>
      <name val="Bookman Old Style"/>
      <family val="1"/>
    </font>
    <font>
      <sz val="12"/>
      <color theme="1"/>
      <name val="Bookman Old Style"/>
      <family val="1"/>
    </font>
    <font>
      <b/>
      <sz val="14"/>
      <color theme="1"/>
      <name val="Bookman Old Style"/>
      <family val="1"/>
    </font>
    <font>
      <sz val="12"/>
      <name val="Bookman Old Style"/>
      <family val="1"/>
    </font>
    <font>
      <b/>
      <sz val="12"/>
      <color theme="1"/>
      <name val="Bookman Old Style"/>
      <family val="1"/>
    </font>
    <font>
      <b/>
      <sz val="11"/>
      <name val="Bookman Old Style"/>
      <family val="1"/>
    </font>
    <font>
      <i/>
      <sz val="11"/>
      <name val="Bookman Old Style"/>
      <family val="1"/>
    </font>
    <font>
      <sz val="10"/>
      <name val="Bookman Old Style"/>
      <family val="1"/>
    </font>
    <font>
      <b/>
      <sz val="10"/>
      <name val="Bookman Old Style"/>
      <family val="1"/>
    </font>
    <font>
      <i/>
      <sz val="10"/>
      <name val="Bookman Old Style"/>
      <family val="1"/>
    </font>
    <font>
      <b/>
      <i/>
      <sz val="10"/>
      <name val="Bookman Old Style"/>
      <family val="1"/>
    </font>
    <font>
      <sz val="20"/>
      <name val="Bookman Old Style"/>
      <family val="1"/>
    </font>
    <font>
      <b/>
      <sz val="20"/>
      <name val="Bookman Old Style"/>
      <family val="1"/>
    </font>
    <font>
      <sz val="22"/>
      <name val="Bookman Old Style"/>
      <family val="1"/>
    </font>
    <font>
      <i/>
      <sz val="8"/>
      <name val="Bookman Old Style"/>
      <family val="1"/>
    </font>
    <font>
      <b/>
      <sz val="11"/>
      <color theme="1"/>
      <name val="Calibri"/>
      <family val="2"/>
      <scheme val="minor"/>
    </font>
    <font>
      <b/>
      <sz val="11"/>
      <color theme="1"/>
      <name val="Algerian"/>
      <family val="5"/>
    </font>
    <font>
      <sz val="11"/>
      <color theme="1"/>
      <name val="Algerian"/>
      <family val="5"/>
    </font>
    <font>
      <b/>
      <sz val="11"/>
      <color theme="1"/>
      <name val="Century Gothic"/>
      <family val="2"/>
    </font>
    <font>
      <b/>
      <i/>
      <sz val="10"/>
      <color theme="1"/>
      <name val="Calibri"/>
      <family val="2"/>
      <scheme val="minor"/>
    </font>
    <font>
      <b/>
      <sz val="10"/>
      <color theme="1"/>
      <name val="Calibri"/>
      <family val="2"/>
      <scheme val="minor"/>
    </font>
    <font>
      <sz val="8"/>
      <color theme="1"/>
      <name val="Arial"/>
      <family val="2"/>
    </font>
    <font>
      <sz val="7"/>
      <color theme="1"/>
      <name val="Arial Unicode MS"/>
      <family val="2"/>
    </font>
    <font>
      <sz val="8"/>
      <color theme="1"/>
      <name val="Bookman Old Style"/>
      <family val="1"/>
    </font>
    <font>
      <b/>
      <sz val="8"/>
      <color theme="1"/>
      <name val="Bookman Old Style"/>
      <family val="1"/>
    </font>
    <font>
      <b/>
      <sz val="8"/>
      <color theme="1"/>
      <name val="Arial"/>
      <family val="2"/>
    </font>
    <font>
      <b/>
      <u/>
      <sz val="8"/>
      <color theme="1"/>
      <name val="Arial"/>
      <family val="2"/>
    </font>
    <font>
      <sz val="8"/>
      <name val="Arial"/>
      <family val="2"/>
    </font>
    <font>
      <sz val="8"/>
      <color theme="0"/>
      <name val="Arial"/>
      <family val="2"/>
    </font>
    <font>
      <sz val="7"/>
      <color theme="1"/>
      <name val="Arial"/>
      <family val="2"/>
    </font>
    <font>
      <b/>
      <sz val="8"/>
      <name val="Arial"/>
      <family val="2"/>
    </font>
    <font>
      <u/>
      <sz val="8"/>
      <name val="Arial"/>
      <family val="2"/>
    </font>
    <font>
      <i/>
      <sz val="8"/>
      <name val="Arial"/>
      <family val="2"/>
    </font>
    <font>
      <i/>
      <sz val="8"/>
      <color theme="1"/>
      <name val="Arial"/>
      <family val="2"/>
    </font>
    <font>
      <sz val="6"/>
      <name val="Arial"/>
      <family val="2"/>
    </font>
    <font>
      <sz val="12"/>
      <color theme="1"/>
      <name val="Old English Text MT"/>
      <family val="4"/>
    </font>
    <font>
      <sz val="10"/>
      <name val="Arial"/>
      <family val="2"/>
    </font>
    <font>
      <sz val="18"/>
      <color theme="1"/>
      <name val="Old English Text MT"/>
      <family val="4"/>
    </font>
    <font>
      <b/>
      <sz val="10"/>
      <color theme="1"/>
      <name val="Arial"/>
      <family val="2"/>
    </font>
    <font>
      <b/>
      <sz val="11"/>
      <color rgb="FF002060"/>
      <name val="Tahoma"/>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ashed">
        <color auto="1"/>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dashDot">
        <color indexed="64"/>
      </bottom>
      <diagonal/>
    </border>
    <border>
      <left/>
      <right style="dashDot">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63" fillId="0" borderId="0"/>
  </cellStyleXfs>
  <cellXfs count="386">
    <xf numFmtId="0" fontId="0" fillId="0" borderId="0" xfId="0"/>
    <xf numFmtId="0" fontId="4" fillId="0" borderId="0" xfId="0" applyFont="1" applyBorder="1" applyAlignment="1">
      <alignment vertical="center"/>
    </xf>
    <xf numFmtId="0" fontId="6" fillId="0" borderId="14" xfId="0" applyFont="1" applyBorder="1"/>
    <xf numFmtId="0" fontId="6" fillId="0" borderId="15" xfId="0" applyFont="1" applyBorder="1" applyAlignment="1"/>
    <xf numFmtId="0" fontId="6" fillId="0" borderId="16" xfId="0" applyFont="1" applyBorder="1" applyAlignment="1">
      <alignment horizontal="center"/>
    </xf>
    <xf numFmtId="0" fontId="6" fillId="0" borderId="0" xfId="0" applyFont="1"/>
    <xf numFmtId="43" fontId="6" fillId="0" borderId="0" xfId="1" applyFont="1"/>
    <xf numFmtId="0" fontId="6" fillId="0" borderId="17" xfId="0" applyFont="1" applyBorder="1"/>
    <xf numFmtId="0" fontId="1" fillId="0" borderId="18" xfId="0" applyFont="1" applyBorder="1" applyAlignment="1">
      <alignment horizontal="center"/>
    </xf>
    <xf numFmtId="0" fontId="6" fillId="0" borderId="15" xfId="0" applyFont="1" applyBorder="1"/>
    <xf numFmtId="0" fontId="6" fillId="0" borderId="16" xfId="0" applyFont="1" applyBorder="1"/>
    <xf numFmtId="0" fontId="1" fillId="0" borderId="0" xfId="0" applyFont="1" applyBorder="1"/>
    <xf numFmtId="0" fontId="6" fillId="0" borderId="0" xfId="0" applyFont="1" applyBorder="1"/>
    <xf numFmtId="0" fontId="6" fillId="0" borderId="3" xfId="0" applyFont="1" applyBorder="1"/>
    <xf numFmtId="0" fontId="6" fillId="0" borderId="18" xfId="0" applyFont="1" applyBorder="1"/>
    <xf numFmtId="0" fontId="2" fillId="0" borderId="0" xfId="0" applyFont="1" applyBorder="1" applyAlignment="1">
      <alignment horizontal="center"/>
    </xf>
    <xf numFmtId="0" fontId="6" fillId="0" borderId="7" xfId="0" applyFont="1" applyBorder="1"/>
    <xf numFmtId="0" fontId="1" fillId="0" borderId="24" xfId="0" applyFont="1" applyBorder="1" applyAlignment="1">
      <alignment vertical="center"/>
    </xf>
    <xf numFmtId="0" fontId="6" fillId="0" borderId="27" xfId="0" applyFont="1" applyBorder="1" applyAlignment="1">
      <alignment vertical="center"/>
    </xf>
    <xf numFmtId="0" fontId="1" fillId="0" borderId="29" xfId="0" applyFont="1" applyBorder="1" applyAlignment="1">
      <alignment vertical="center"/>
    </xf>
    <xf numFmtId="0" fontId="1" fillId="0" borderId="26" xfId="0" applyFont="1" applyBorder="1" applyAlignment="1">
      <alignment horizontal="left" vertical="center"/>
    </xf>
    <xf numFmtId="0" fontId="6" fillId="0" borderId="6" xfId="0" applyFont="1" applyBorder="1"/>
    <xf numFmtId="0" fontId="6" fillId="0" borderId="8" xfId="0" applyFont="1" applyBorder="1"/>
    <xf numFmtId="0" fontId="8" fillId="0" borderId="0" xfId="0" applyFont="1" applyBorder="1"/>
    <xf numFmtId="0" fontId="6" fillId="0" borderId="0" xfId="0" applyFont="1" applyBorder="1" applyAlignment="1">
      <alignment horizontal="left" indent="1"/>
    </xf>
    <xf numFmtId="0" fontId="6" fillId="0" borderId="0" xfId="0" applyFont="1" applyBorder="1" applyAlignment="1">
      <alignment horizontal="right"/>
    </xf>
    <xf numFmtId="0" fontId="6" fillId="0" borderId="19" xfId="0" applyFont="1" applyBorder="1"/>
    <xf numFmtId="0" fontId="6" fillId="0" borderId="9" xfId="0" applyFont="1" applyBorder="1"/>
    <xf numFmtId="0" fontId="6" fillId="0" borderId="12" xfId="0" applyFont="1" applyBorder="1"/>
    <xf numFmtId="0" fontId="6" fillId="0" borderId="20" xfId="0" applyFont="1" applyBorder="1"/>
    <xf numFmtId="0" fontId="6" fillId="0" borderId="0" xfId="0" applyFont="1" applyBorder="1" applyAlignment="1">
      <alignment horizontal="left" indent="4"/>
    </xf>
    <xf numFmtId="0" fontId="6" fillId="0" borderId="7" xfId="0" applyFont="1" applyBorder="1" applyAlignment="1">
      <alignment horizontal="left" indent="4"/>
    </xf>
    <xf numFmtId="0" fontId="6" fillId="0" borderId="6" xfId="0" applyFont="1" applyBorder="1" applyAlignment="1">
      <alignment vertical="top"/>
    </xf>
    <xf numFmtId="0" fontId="5" fillId="0" borderId="8" xfId="0" applyFont="1" applyBorder="1" applyAlignment="1">
      <alignment vertical="top" wrapText="1"/>
    </xf>
    <xf numFmtId="0" fontId="5" fillId="0" borderId="17" xfId="0" applyFont="1" applyBorder="1"/>
    <xf numFmtId="0" fontId="5" fillId="0" borderId="0" xfId="0" applyFont="1" applyBorder="1"/>
    <xf numFmtId="0" fontId="5" fillId="0" borderId="0" xfId="0" applyFont="1" applyBorder="1" applyAlignment="1"/>
    <xf numFmtId="0" fontId="5" fillId="0" borderId="0" xfId="0" applyFont="1" applyBorder="1" applyAlignment="1">
      <alignment horizontal="center"/>
    </xf>
    <xf numFmtId="0" fontId="5" fillId="0" borderId="6" xfId="0" applyFont="1" applyBorder="1"/>
    <xf numFmtId="0" fontId="5" fillId="0" borderId="0" xfId="0" applyFont="1"/>
    <xf numFmtId="0" fontId="5" fillId="0" borderId="18" xfId="0" applyFont="1" applyBorder="1"/>
    <xf numFmtId="0" fontId="6" fillId="0" borderId="21" xfId="0" applyFont="1" applyBorder="1"/>
    <xf numFmtId="0" fontId="6" fillId="0" borderId="22" xfId="0" applyFont="1" applyBorder="1"/>
    <xf numFmtId="0" fontId="6" fillId="0" borderId="22" xfId="0" applyFont="1" applyBorder="1" applyAlignment="1">
      <alignment horizontal="left" indent="1"/>
    </xf>
    <xf numFmtId="0" fontId="6" fillId="0" borderId="23" xfId="0" applyFont="1" applyBorder="1"/>
    <xf numFmtId="43" fontId="6" fillId="0" borderId="0" xfId="1" applyFont="1" applyBorder="1"/>
    <xf numFmtId="0" fontId="10" fillId="0" borderId="0" xfId="0" applyFont="1" applyBorder="1" applyAlignment="1">
      <alignment horizontal="center"/>
    </xf>
    <xf numFmtId="0" fontId="6" fillId="0" borderId="0" xfId="0" applyFont="1" applyBorder="1" applyAlignment="1"/>
    <xf numFmtId="0" fontId="2" fillId="0" borderId="0" xfId="0" applyFont="1" applyBorder="1" applyAlignment="1">
      <alignment vertical="center"/>
    </xf>
    <xf numFmtId="0" fontId="6" fillId="0" borderId="0" xfId="0" applyNumberFormat="1" applyFont="1" applyBorder="1" applyAlignment="1"/>
    <xf numFmtId="0" fontId="6" fillId="0" borderId="0" xfId="0" applyFont="1" applyBorder="1" applyAlignment="1">
      <alignment vertical="center" wrapText="1"/>
    </xf>
    <xf numFmtId="0" fontId="6" fillId="0" borderId="18" xfId="0" applyFont="1" applyBorder="1" applyAlignment="1">
      <alignment vertical="center" wrapText="1"/>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 fillId="0" borderId="0" xfId="0" applyFont="1" applyBorder="1" applyAlignment="1"/>
    <xf numFmtId="0" fontId="11" fillId="0" borderId="0" xfId="0" applyFont="1" applyBorder="1" applyAlignment="1">
      <alignment vertical="center"/>
    </xf>
    <xf numFmtId="0" fontId="1" fillId="0" borderId="18" xfId="0" applyFont="1" applyBorder="1" applyAlignment="1"/>
    <xf numFmtId="0" fontId="6" fillId="0" borderId="7" xfId="0" applyFont="1" applyBorder="1" applyAlignment="1">
      <alignment vertical="center" wrapText="1"/>
    </xf>
    <xf numFmtId="0" fontId="6" fillId="0" borderId="28" xfId="0" applyFont="1" applyBorder="1"/>
    <xf numFmtId="0" fontId="6" fillId="0" borderId="28"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alignment vertical="center" wrapText="1"/>
    </xf>
    <xf numFmtId="0" fontId="11" fillId="0" borderId="0" xfId="0" applyFont="1" applyBorder="1" applyAlignment="1">
      <alignment horizontal="right" vertical="center" wrapText="1"/>
    </xf>
    <xf numFmtId="0" fontId="6" fillId="0" borderId="13" xfId="0" applyFont="1" applyBorder="1"/>
    <xf numFmtId="0" fontId="14" fillId="0" borderId="0" xfId="0" applyFont="1" applyBorder="1" applyAlignment="1">
      <alignment horizontal="left" vertical="center"/>
    </xf>
    <xf numFmtId="0" fontId="1" fillId="0" borderId="0" xfId="0" applyFont="1" applyBorder="1" applyAlignment="1">
      <alignment vertical="center"/>
    </xf>
    <xf numFmtId="0" fontId="11" fillId="0" borderId="0" xfId="0" applyFont="1" applyBorder="1" applyAlignment="1">
      <alignment horizontal="left" vertical="center"/>
    </xf>
    <xf numFmtId="0" fontId="18" fillId="0" borderId="7" xfId="0" applyFont="1" applyBorder="1"/>
    <xf numFmtId="165" fontId="6" fillId="0" borderId="0" xfId="1" applyNumberFormat="1" applyFont="1" applyBorder="1" applyAlignment="1">
      <alignment vertical="center"/>
    </xf>
    <xf numFmtId="43" fontId="8" fillId="0" borderId="0" xfId="1" applyFont="1" applyBorder="1" applyAlignment="1">
      <alignment horizontal="right"/>
    </xf>
    <xf numFmtId="0" fontId="1" fillId="0" borderId="0" xfId="0" applyFont="1" applyBorder="1" applyAlignment="1">
      <alignment horizontal="left"/>
    </xf>
    <xf numFmtId="43" fontId="6" fillId="0" borderId="0" xfId="1" applyFont="1" applyBorder="1" applyAlignment="1">
      <alignment vertical="center" wrapText="1"/>
    </xf>
    <xf numFmtId="2" fontId="8" fillId="0" borderId="0" xfId="1" applyNumberFormat="1" applyFont="1" applyBorder="1"/>
    <xf numFmtId="43" fontId="8" fillId="0" borderId="0" xfId="1" applyFont="1" applyBorder="1" applyAlignment="1"/>
    <xf numFmtId="43" fontId="8" fillId="0" borderId="0" xfId="1" applyFont="1" applyBorder="1" applyAlignment="1">
      <alignment horizontal="left"/>
    </xf>
    <xf numFmtId="43" fontId="8" fillId="0" borderId="0" xfId="1" applyFont="1" applyBorder="1"/>
    <xf numFmtId="0" fontId="19" fillId="0" borderId="0" xfId="0" applyFont="1" applyBorder="1" applyAlignment="1">
      <alignment horizontal="right" vertical="center"/>
    </xf>
    <xf numFmtId="43" fontId="1" fillId="0" borderId="0" xfId="1" applyFont="1" applyBorder="1" applyAlignment="1">
      <alignment vertical="center"/>
    </xf>
    <xf numFmtId="0" fontId="19" fillId="0" borderId="0" xfId="0" applyFont="1" applyBorder="1" applyAlignment="1">
      <alignment horizontal="right" vertical="top"/>
    </xf>
    <xf numFmtId="43" fontId="1" fillId="0" borderId="0" xfId="1" applyFont="1" applyBorder="1" applyAlignment="1">
      <alignment vertical="top"/>
    </xf>
    <xf numFmtId="0" fontId="6" fillId="0" borderId="0" xfId="0" applyFont="1" applyBorder="1" applyAlignment="1">
      <alignment vertical="top"/>
    </xf>
    <xf numFmtId="0" fontId="6" fillId="0" borderId="7" xfId="0" applyFont="1" applyBorder="1" applyAlignment="1">
      <alignment vertical="center"/>
    </xf>
    <xf numFmtId="0" fontId="18" fillId="0" borderId="0" xfId="0" applyFont="1" applyBorder="1" applyAlignment="1">
      <alignment horizontal="left"/>
    </xf>
    <xf numFmtId="0" fontId="11" fillId="0" borderId="0" xfId="0" applyFont="1" applyBorder="1" applyAlignment="1">
      <alignment wrapText="1"/>
    </xf>
    <xf numFmtId="0" fontId="9" fillId="0" borderId="0" xfId="0" applyFont="1" applyBorder="1" applyAlignment="1">
      <alignment vertical="center" wrapText="1"/>
    </xf>
    <xf numFmtId="0" fontId="21" fillId="0" borderId="0" xfId="0" applyFont="1" applyBorder="1"/>
    <xf numFmtId="0" fontId="11" fillId="0" borderId="0" xfId="0" applyFont="1" applyBorder="1" applyAlignment="1">
      <alignment horizontal="center" vertical="center" wrapText="1"/>
    </xf>
    <xf numFmtId="0" fontId="18" fillId="0" borderId="0" xfId="0" applyFont="1" applyBorder="1"/>
    <xf numFmtId="0" fontId="6" fillId="0" borderId="0" xfId="0" applyFont="1" applyBorder="1" applyAlignment="1">
      <alignment horizontal="left"/>
    </xf>
    <xf numFmtId="0" fontId="13" fillId="0" borderId="0" xfId="0" applyFont="1" applyBorder="1" applyAlignment="1">
      <alignment vertical="center"/>
    </xf>
    <xf numFmtId="0" fontId="12" fillId="0" borderId="0" xfId="0" applyFont="1" applyBorder="1" applyAlignment="1">
      <alignment vertical="center"/>
    </xf>
    <xf numFmtId="0" fontId="12" fillId="0" borderId="0" xfId="0" applyFont="1" applyBorder="1"/>
    <xf numFmtId="0" fontId="12" fillId="0" borderId="0" xfId="0" applyFont="1" applyBorder="1" applyAlignment="1">
      <alignment vertical="center" wrapText="1"/>
    </xf>
    <xf numFmtId="0" fontId="11" fillId="0" borderId="7" xfId="0" applyFont="1" applyBorder="1" applyAlignment="1">
      <alignment horizontal="right" vertical="center" wrapText="1"/>
    </xf>
    <xf numFmtId="0" fontId="11" fillId="0" borderId="3" xfId="0" applyFont="1" applyBorder="1" applyAlignment="1">
      <alignment horizontal="right" vertical="center" wrapText="1"/>
    </xf>
    <xf numFmtId="0" fontId="22" fillId="0" borderId="0" xfId="0" applyFont="1"/>
    <xf numFmtId="0" fontId="6" fillId="0" borderId="0" xfId="0" applyFont="1" applyAlignment="1">
      <alignment horizontal="left"/>
    </xf>
    <xf numFmtId="0" fontId="5" fillId="0" borderId="0" xfId="0" applyFont="1" applyBorder="1" applyAlignment="1">
      <alignment horizontal="left" vertical="center"/>
    </xf>
    <xf numFmtId="0" fontId="21" fillId="0" borderId="0" xfId="0" applyFont="1"/>
    <xf numFmtId="43" fontId="21" fillId="0" borderId="0" xfId="1" applyFont="1"/>
    <xf numFmtId="0" fontId="6" fillId="0" borderId="30" xfId="0" applyFont="1" applyBorder="1"/>
    <xf numFmtId="0" fontId="6" fillId="0" borderId="31" xfId="0" applyFont="1" applyBorder="1"/>
    <xf numFmtId="0" fontId="1" fillId="0" borderId="17" xfId="0" applyFont="1" applyBorder="1" applyAlignment="1">
      <alignment vertical="center"/>
    </xf>
    <xf numFmtId="0" fontId="6" fillId="0" borderId="6" xfId="0" applyFont="1" applyBorder="1" applyAlignment="1">
      <alignment vertical="center"/>
    </xf>
    <xf numFmtId="0" fontId="1" fillId="0" borderId="8" xfId="0" applyFont="1" applyBorder="1" applyAlignment="1">
      <alignment vertical="center"/>
    </xf>
    <xf numFmtId="0" fontId="1" fillId="0" borderId="18" xfId="0" applyFont="1" applyBorder="1" applyAlignment="1">
      <alignment horizontal="left" vertical="center"/>
    </xf>
    <xf numFmtId="0" fontId="5" fillId="0" borderId="0" xfId="0" applyFont="1" applyBorder="1" applyAlignment="1">
      <alignment horizontal="right"/>
    </xf>
    <xf numFmtId="0" fontId="20" fillId="0" borderId="0" xfId="0" applyFont="1" applyBorder="1" applyAlignment="1"/>
    <xf numFmtId="0" fontId="24" fillId="0" borderId="0" xfId="0" applyFont="1" applyBorder="1"/>
    <xf numFmtId="0" fontId="24" fillId="0" borderId="6" xfId="0" applyFont="1" applyBorder="1"/>
    <xf numFmtId="0" fontId="24" fillId="0" borderId="8" xfId="0" applyFont="1" applyBorder="1"/>
    <xf numFmtId="0" fontId="25" fillId="0" borderId="0" xfId="0" applyFont="1" applyBorder="1"/>
    <xf numFmtId="0" fontId="25" fillId="0" borderId="0" xfId="0" applyFont="1" applyBorder="1" applyAlignment="1">
      <alignment horizontal="center" vertical="center"/>
    </xf>
    <xf numFmtId="0" fontId="25" fillId="0" borderId="0" xfId="0" applyFont="1" applyBorder="1" applyAlignment="1">
      <alignment horizontal="left"/>
    </xf>
    <xf numFmtId="0" fontId="26" fillId="0" borderId="6" xfId="0" applyFont="1" applyBorder="1"/>
    <xf numFmtId="0" fontId="26" fillId="0" borderId="8" xfId="0" applyFont="1" applyBorder="1"/>
    <xf numFmtId="0" fontId="26" fillId="0" borderId="0" xfId="0" applyFont="1" applyBorder="1"/>
    <xf numFmtId="0" fontId="26" fillId="0" borderId="0" xfId="0" applyFont="1" applyBorder="1" applyAlignment="1">
      <alignment horizontal="center" vertical="center"/>
    </xf>
    <xf numFmtId="0" fontId="26" fillId="0" borderId="0" xfId="0" applyFont="1" applyBorder="1" applyAlignment="1">
      <alignment horizontal="left"/>
    </xf>
    <xf numFmtId="0" fontId="18" fillId="0" borderId="6" xfId="0" applyFont="1" applyBorder="1"/>
    <xf numFmtId="0" fontId="25" fillId="0" borderId="0" xfId="0" applyFont="1" applyBorder="1" applyAlignment="1"/>
    <xf numFmtId="0" fontId="25" fillId="0" borderId="7" xfId="0" applyFont="1" applyBorder="1" applyAlignment="1"/>
    <xf numFmtId="0" fontId="25" fillId="0" borderId="3" xfId="0" applyFont="1" applyBorder="1" applyAlignment="1">
      <alignment vertical="center"/>
    </xf>
    <xf numFmtId="0" fontId="11" fillId="0" borderId="3" xfId="0" applyFont="1" applyBorder="1" applyAlignment="1">
      <alignment vertical="center" wrapText="1"/>
    </xf>
    <xf numFmtId="0" fontId="18" fillId="0" borderId="3" xfId="0" applyFont="1" applyBorder="1"/>
    <xf numFmtId="0" fontId="17" fillId="0" borderId="0" xfId="0" applyFont="1" applyBorder="1" applyAlignment="1">
      <alignment horizontal="left" vertical="center" wrapText="1"/>
    </xf>
    <xf numFmtId="0" fontId="25" fillId="0" borderId="0" xfId="0" applyFont="1" applyBorder="1" applyAlignment="1">
      <alignment horizontal="left" vertical="center"/>
    </xf>
    <xf numFmtId="0" fontId="25" fillId="0" borderId="7" xfId="0" applyFont="1" applyBorder="1" applyAlignment="1">
      <alignment horizontal="left" vertical="center"/>
    </xf>
    <xf numFmtId="0" fontId="25" fillId="0" borderId="2" xfId="0" applyFont="1" applyBorder="1" applyAlignment="1">
      <alignment vertical="center"/>
    </xf>
    <xf numFmtId="0" fontId="25" fillId="0" borderId="4" xfId="0" applyFont="1" applyBorder="1" applyAlignment="1">
      <alignment vertical="center"/>
    </xf>
    <xf numFmtId="0" fontId="25" fillId="0" borderId="8" xfId="0" applyFont="1" applyBorder="1" applyAlignment="1">
      <alignment vertical="center"/>
    </xf>
    <xf numFmtId="0" fontId="25" fillId="0" borderId="0" xfId="0" applyFont="1" applyBorder="1" applyAlignment="1">
      <alignment vertical="center"/>
    </xf>
    <xf numFmtId="0" fontId="5" fillId="0" borderId="8" xfId="0" applyFont="1" applyBorder="1" applyAlignment="1">
      <alignment vertical="center" wrapText="1"/>
    </xf>
    <xf numFmtId="0" fontId="26" fillId="0" borderId="0" xfId="0" applyFont="1" applyBorder="1" applyAlignment="1">
      <alignment horizontal="right" vertical="center"/>
    </xf>
    <xf numFmtId="0" fontId="28" fillId="0" borderId="0" xfId="0" applyFont="1"/>
    <xf numFmtId="0" fontId="28" fillId="0" borderId="0" xfId="0" applyFont="1" applyBorder="1"/>
    <xf numFmtId="0" fontId="31" fillId="0" borderId="0" xfId="0" applyFont="1" applyBorder="1" applyAlignment="1">
      <alignment vertical="top" wrapText="1"/>
    </xf>
    <xf numFmtId="0" fontId="28" fillId="0" borderId="0" xfId="0" applyFont="1" applyBorder="1" applyAlignment="1">
      <alignment vertical="top"/>
    </xf>
    <xf numFmtId="0" fontId="28" fillId="0" borderId="0" xfId="0" applyFont="1" applyBorder="1" applyAlignment="1">
      <alignment horizontal="center" vertical="top"/>
    </xf>
    <xf numFmtId="0" fontId="28" fillId="0" borderId="7" xfId="0" applyFont="1" applyBorder="1" applyAlignment="1">
      <alignment vertical="top"/>
    </xf>
    <xf numFmtId="0" fontId="28" fillId="0" borderId="7" xfId="0" applyFont="1" applyBorder="1" applyAlignment="1">
      <alignment horizontal="right" vertical="top"/>
    </xf>
    <xf numFmtId="0" fontId="28" fillId="0" borderId="0" xfId="0" applyFont="1" applyBorder="1" applyAlignment="1">
      <alignment horizontal="right" vertical="top"/>
    </xf>
    <xf numFmtId="0" fontId="28" fillId="0" borderId="7" xfId="0" applyFont="1" applyBorder="1"/>
    <xf numFmtId="0" fontId="28" fillId="0" borderId="3" xfId="0" applyFont="1" applyBorder="1" applyAlignment="1">
      <alignment vertical="top"/>
    </xf>
    <xf numFmtId="0" fontId="28" fillId="0" borderId="3" xfId="0" applyFont="1" applyBorder="1" applyAlignment="1">
      <alignment horizontal="right" vertical="top"/>
    </xf>
    <xf numFmtId="0" fontId="28" fillId="0" borderId="32" xfId="0" applyFont="1" applyBorder="1" applyAlignment="1">
      <alignment vertical="top"/>
    </xf>
    <xf numFmtId="0" fontId="6" fillId="0" borderId="0" xfId="0" applyFont="1" applyBorder="1" applyAlignment="1">
      <alignment horizontal="center"/>
    </xf>
    <xf numFmtId="0" fontId="6" fillId="0" borderId="7" xfId="0" applyFont="1" applyBorder="1" applyAlignment="1">
      <alignment horizontal="center"/>
    </xf>
    <xf numFmtId="0" fontId="25" fillId="0" borderId="0" xfId="0" applyFont="1" applyBorder="1" applyAlignment="1">
      <alignment horizontal="left" vertical="top"/>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 fillId="0" borderId="0" xfId="0" applyFont="1" applyBorder="1" applyAlignment="1">
      <alignment horizontal="center" vertical="center"/>
    </xf>
    <xf numFmtId="0" fontId="33" fillId="0" borderId="7" xfId="0" applyFont="1" applyBorder="1" applyAlignment="1"/>
    <xf numFmtId="0" fontId="30" fillId="0" borderId="0" xfId="0" applyFont="1" applyBorder="1"/>
    <xf numFmtId="0" fontId="27" fillId="0" borderId="0" xfId="0" applyFont="1" applyBorder="1"/>
    <xf numFmtId="43" fontId="30" fillId="0" borderId="0" xfId="1" applyFont="1" applyBorder="1"/>
    <xf numFmtId="0" fontId="30" fillId="0" borderId="0" xfId="0" applyFont="1"/>
    <xf numFmtId="0" fontId="34" fillId="0" borderId="0" xfId="0" applyFont="1" applyBorder="1"/>
    <xf numFmtId="43" fontId="30" fillId="0" borderId="0" xfId="1" applyFont="1"/>
    <xf numFmtId="0" fontId="35" fillId="0" borderId="0" xfId="0" applyFont="1" applyBorder="1"/>
    <xf numFmtId="0" fontId="34" fillId="0" borderId="0" xfId="0" applyFont="1" applyBorder="1" applyAlignment="1">
      <alignment vertical="center"/>
    </xf>
    <xf numFmtId="0" fontId="34" fillId="0" borderId="0" xfId="0" applyNumberFormat="1" applyFont="1" applyBorder="1" applyAlignment="1"/>
    <xf numFmtId="0" fontId="34" fillId="0" borderId="0" xfId="0" applyFont="1" applyBorder="1" applyAlignment="1">
      <alignment vertical="center" wrapText="1"/>
    </xf>
    <xf numFmtId="0" fontId="34" fillId="0" borderId="7" xfId="0" applyFont="1" applyBorder="1"/>
    <xf numFmtId="0" fontId="37" fillId="0" borderId="0" xfId="0" applyFont="1" applyBorder="1"/>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34" fillId="0" borderId="0" xfId="0" applyFont="1" applyBorder="1" applyAlignment="1">
      <alignment horizontal="left"/>
    </xf>
    <xf numFmtId="0" fontId="35" fillId="0" borderId="0" xfId="0" applyFont="1"/>
    <xf numFmtId="0" fontId="39" fillId="0" borderId="0" xfId="0" applyFont="1" applyBorder="1"/>
    <xf numFmtId="0" fontId="38" fillId="0" borderId="0" xfId="0" applyFont="1" applyBorder="1" applyAlignment="1"/>
    <xf numFmtId="0" fontId="40" fillId="0" borderId="0" xfId="0" applyFont="1" applyBorder="1" applyAlignment="1">
      <alignment horizontal="center" vertical="top"/>
    </xf>
    <xf numFmtId="0" fontId="34" fillId="0" borderId="0" xfId="0" applyFont="1" applyBorder="1" applyAlignment="1">
      <alignment vertical="top"/>
    </xf>
    <xf numFmtId="0" fontId="41" fillId="0" borderId="0" xfId="0" applyFont="1" applyBorder="1" applyAlignment="1">
      <alignment horizontal="left"/>
    </xf>
    <xf numFmtId="43" fontId="41" fillId="0" borderId="0" xfId="1" applyFont="1" applyAlignment="1">
      <alignment horizontal="left"/>
    </xf>
    <xf numFmtId="0" fontId="41" fillId="0" borderId="0" xfId="0" applyFont="1" applyAlignment="1">
      <alignment horizontal="left"/>
    </xf>
    <xf numFmtId="0" fontId="41" fillId="0" borderId="7" xfId="0" applyFont="1" applyBorder="1" applyAlignment="1">
      <alignment horizontal="left"/>
    </xf>
    <xf numFmtId="0" fontId="0" fillId="0" borderId="0" xfId="0"/>
    <xf numFmtId="0" fontId="0" fillId="0" borderId="33" xfId="0" applyBorder="1"/>
    <xf numFmtId="0" fontId="43" fillId="0" borderId="33" xfId="0" applyFont="1" applyBorder="1" applyAlignment="1">
      <alignment horizontal="center"/>
    </xf>
    <xf numFmtId="0" fontId="44" fillId="0" borderId="0" xfId="0" applyFont="1"/>
    <xf numFmtId="0" fontId="42" fillId="0" borderId="33" xfId="0" applyFont="1" applyBorder="1" applyAlignment="1">
      <alignment horizontal="center"/>
    </xf>
    <xf numFmtId="0" fontId="42" fillId="0" borderId="0" xfId="0" applyFont="1"/>
    <xf numFmtId="0" fontId="47" fillId="0" borderId="33" xfId="0" applyFont="1" applyBorder="1" applyAlignment="1">
      <alignment horizontal="center" vertical="center"/>
    </xf>
    <xf numFmtId="0" fontId="47" fillId="0" borderId="1" xfId="0" applyFont="1" applyBorder="1" applyAlignment="1">
      <alignment horizontal="center" vertical="center"/>
    </xf>
    <xf numFmtId="164" fontId="47" fillId="0" borderId="1" xfId="3" applyFont="1" applyBorder="1"/>
    <xf numFmtId="164" fontId="47" fillId="0" borderId="33" xfId="3" applyFont="1" applyBorder="1"/>
    <xf numFmtId="164" fontId="47" fillId="0" borderId="0" xfId="3" applyFont="1" applyBorder="1"/>
    <xf numFmtId="0" fontId="0" fillId="0" borderId="0" xfId="0" applyBorder="1"/>
    <xf numFmtId="0" fontId="48"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0" fontId="49" fillId="0" borderId="0" xfId="0" applyFont="1" applyAlignment="1" applyProtection="1">
      <alignment horizontal="right" vertical="center"/>
      <protection hidden="1"/>
    </xf>
    <xf numFmtId="0" fontId="0" fillId="0" borderId="0" xfId="0" applyProtection="1">
      <protection hidden="1"/>
    </xf>
    <xf numFmtId="0" fontId="48" fillId="0" borderId="0" xfId="0" applyFont="1" applyAlignment="1" applyProtection="1">
      <alignment horizontal="center" vertical="center"/>
      <protection hidden="1"/>
    </xf>
    <xf numFmtId="166" fontId="48" fillId="0" borderId="0" xfId="0" applyNumberFormat="1" applyFont="1" applyAlignment="1" applyProtection="1">
      <alignment horizontal="right" vertical="center"/>
      <protection hidden="1"/>
    </xf>
    <xf numFmtId="0" fontId="54" fillId="0" borderId="0" xfId="0" applyFont="1" applyFill="1" applyBorder="1" applyAlignment="1" applyProtection="1">
      <alignment horizontal="right" vertical="center"/>
      <protection hidden="1"/>
    </xf>
    <xf numFmtId="0" fontId="52" fillId="2" borderId="0" xfId="0" applyFont="1" applyFill="1" applyAlignment="1" applyProtection="1">
      <alignment horizontal="left" vertical="center"/>
      <protection locked="0"/>
    </xf>
    <xf numFmtId="0" fontId="48" fillId="2" borderId="0" xfId="0" applyFont="1" applyFill="1" applyAlignment="1" applyProtection="1">
      <alignment horizontal="left" vertical="center"/>
      <protection hidden="1"/>
    </xf>
    <xf numFmtId="0" fontId="54" fillId="0" borderId="7" xfId="0" applyFont="1" applyFill="1" applyBorder="1" applyAlignment="1" applyProtection="1">
      <alignment horizontal="right" vertical="center"/>
      <protection hidden="1"/>
    </xf>
    <xf numFmtId="0" fontId="48" fillId="2" borderId="7" xfId="0" applyFont="1" applyFill="1" applyBorder="1" applyAlignment="1" applyProtection="1">
      <alignment vertical="top"/>
      <protection locked="0"/>
    </xf>
    <xf numFmtId="0" fontId="48" fillId="2" borderId="7" xfId="0" applyFont="1" applyFill="1" applyBorder="1" applyAlignment="1" applyProtection="1">
      <alignment horizontal="left" vertical="center"/>
      <protection hidden="1"/>
    </xf>
    <xf numFmtId="0" fontId="48" fillId="2" borderId="7" xfId="0" applyFont="1" applyFill="1" applyBorder="1" applyAlignment="1" applyProtection="1">
      <alignment vertical="top" wrapText="1"/>
      <protection hidden="1"/>
    </xf>
    <xf numFmtId="4" fontId="48" fillId="0" borderId="7" xfId="0" applyNumberFormat="1" applyFont="1" applyFill="1" applyBorder="1" applyAlignment="1" applyProtection="1">
      <alignment vertical="top" wrapText="1"/>
      <protection hidden="1"/>
    </xf>
    <xf numFmtId="0" fontId="48" fillId="0" borderId="11" xfId="0" applyFont="1" applyFill="1" applyBorder="1" applyAlignment="1" applyProtection="1">
      <alignment horizontal="right" vertical="center"/>
      <protection hidden="1"/>
    </xf>
    <xf numFmtId="0" fontId="48" fillId="0" borderId="11" xfId="0" applyFont="1" applyFill="1" applyBorder="1" applyAlignment="1" applyProtection="1">
      <alignment vertical="center"/>
      <protection hidden="1"/>
    </xf>
    <xf numFmtId="0" fontId="54" fillId="0" borderId="0" xfId="0" applyFont="1" applyFill="1" applyBorder="1" applyAlignment="1" applyProtection="1">
      <alignment vertical="center"/>
      <protection hidden="1"/>
    </xf>
    <xf numFmtId="167" fontId="52" fillId="0" borderId="0" xfId="0" applyNumberFormat="1" applyFont="1" applyAlignment="1" applyProtection="1">
      <alignment horizontal="left" vertical="center"/>
      <protection hidden="1"/>
    </xf>
    <xf numFmtId="4" fontId="48" fillId="0" borderId="0" xfId="0" applyNumberFormat="1" applyFont="1" applyAlignment="1" applyProtection="1">
      <alignment horizontal="left" vertical="center"/>
      <protection hidden="1"/>
    </xf>
    <xf numFmtId="168" fontId="52" fillId="2" borderId="0" xfId="4" applyNumberFormat="1" applyFont="1" applyFill="1" applyAlignment="1" applyProtection="1">
      <alignment horizontal="left" vertical="center"/>
      <protection locked="0"/>
    </xf>
    <xf numFmtId="168" fontId="48" fillId="0" borderId="0" xfId="4" applyNumberFormat="1" applyFont="1" applyFill="1" applyAlignment="1" applyProtection="1">
      <alignment horizontal="right" vertical="center"/>
      <protection hidden="1"/>
    </xf>
    <xf numFmtId="0" fontId="52" fillId="2" borderId="0" xfId="4" applyNumberFormat="1" applyFont="1" applyFill="1" applyAlignment="1" applyProtection="1">
      <alignment horizontal="left" vertical="center"/>
      <protection locked="0"/>
    </xf>
    <xf numFmtId="3" fontId="52" fillId="2" borderId="0" xfId="4" applyNumberFormat="1" applyFont="1" applyFill="1" applyAlignment="1" applyProtection="1">
      <alignment horizontal="left" vertical="center"/>
      <protection locked="0"/>
    </xf>
    <xf numFmtId="0" fontId="52" fillId="0" borderId="0" xfId="0" applyFont="1" applyAlignment="1" applyProtection="1">
      <alignment horizontal="left" vertical="center"/>
      <protection hidden="1"/>
    </xf>
    <xf numFmtId="10" fontId="48" fillId="0" borderId="0" xfId="2" applyNumberFormat="1" applyFont="1" applyAlignment="1" applyProtection="1">
      <alignment horizontal="left" vertical="center"/>
      <protection hidden="1"/>
    </xf>
    <xf numFmtId="169" fontId="52" fillId="2" borderId="0" xfId="0" applyNumberFormat="1" applyFont="1" applyFill="1" applyAlignment="1" applyProtection="1">
      <alignment horizontal="left" vertical="center"/>
      <protection locked="0"/>
    </xf>
    <xf numFmtId="169" fontId="52" fillId="0" borderId="0" xfId="0" applyNumberFormat="1" applyFont="1" applyAlignment="1" applyProtection="1">
      <alignment horizontal="left" vertical="center"/>
      <protection hidden="1"/>
    </xf>
    <xf numFmtId="0" fontId="48" fillId="0" borderId="0" xfId="0" applyNumberFormat="1" applyFont="1" applyAlignment="1" applyProtection="1">
      <alignment horizontal="left" vertical="center"/>
      <protection hidden="1"/>
    </xf>
    <xf numFmtId="168" fontId="54" fillId="0" borderId="0" xfId="0" applyNumberFormat="1" applyFont="1" applyFill="1" applyBorder="1" applyAlignment="1" applyProtection="1">
      <alignment horizontal="right" vertical="center"/>
      <protection hidden="1"/>
    </xf>
    <xf numFmtId="168" fontId="52" fillId="0" borderId="0" xfId="4" applyNumberFormat="1" applyFont="1" applyFill="1" applyAlignment="1" applyProtection="1">
      <alignment horizontal="left" vertical="center"/>
      <protection hidden="1"/>
    </xf>
    <xf numFmtId="4" fontId="52" fillId="0" borderId="0" xfId="4" applyNumberFormat="1" applyFont="1" applyFill="1" applyAlignment="1" applyProtection="1">
      <alignment horizontal="left" vertical="center"/>
      <protection hidden="1"/>
    </xf>
    <xf numFmtId="0" fontId="55" fillId="0" borderId="0" xfId="0" applyFont="1" applyBorder="1" applyAlignment="1" applyProtection="1">
      <alignment horizontal="right" vertical="center"/>
      <protection hidden="1"/>
    </xf>
    <xf numFmtId="0" fontId="54" fillId="4" borderId="1" xfId="0" applyFont="1" applyFill="1" applyBorder="1" applyAlignment="1" applyProtection="1">
      <alignment horizontal="center" vertical="center"/>
      <protection hidden="1"/>
    </xf>
    <xf numFmtId="0" fontId="54" fillId="4" borderId="1" xfId="0" applyFont="1" applyFill="1" applyBorder="1" applyAlignment="1" applyProtection="1">
      <alignment horizontal="center" vertical="center" wrapText="1"/>
      <protection hidden="1"/>
    </xf>
    <xf numFmtId="0" fontId="55" fillId="0" borderId="0" xfId="0" applyFont="1" applyAlignment="1" applyProtection="1">
      <alignment horizontal="right" vertical="center"/>
      <protection hidden="1"/>
    </xf>
    <xf numFmtId="170" fontId="54" fillId="5" borderId="34" xfId="0" applyNumberFormat="1" applyFont="1" applyFill="1" applyBorder="1" applyAlignment="1" applyProtection="1">
      <alignment horizontal="center" vertical="center"/>
      <protection hidden="1"/>
    </xf>
    <xf numFmtId="0" fontId="54" fillId="5" borderId="35" xfId="0" applyNumberFormat="1" applyFont="1" applyFill="1" applyBorder="1" applyAlignment="1" applyProtection="1">
      <alignment horizontal="center" vertical="center"/>
      <protection hidden="1"/>
    </xf>
    <xf numFmtId="43" fontId="54" fillId="5" borderId="35" xfId="4" applyFont="1" applyFill="1" applyBorder="1" applyAlignment="1" applyProtection="1">
      <alignment horizontal="center" vertical="center"/>
      <protection hidden="1"/>
    </xf>
    <xf numFmtId="0" fontId="54" fillId="5" borderId="34" xfId="0" applyNumberFormat="1" applyFont="1" applyFill="1" applyBorder="1" applyAlignment="1" applyProtection="1">
      <alignment horizontal="center" vertical="center"/>
      <protection hidden="1"/>
    </xf>
    <xf numFmtId="43" fontId="54" fillId="5" borderId="34" xfId="4" applyFont="1" applyFill="1" applyBorder="1" applyAlignment="1" applyProtection="1">
      <alignment horizontal="center" vertical="center"/>
      <protection hidden="1"/>
    </xf>
    <xf numFmtId="4" fontId="0" fillId="0" borderId="0" xfId="0" applyNumberFormat="1" applyProtection="1">
      <protection hidden="1"/>
    </xf>
    <xf numFmtId="170" fontId="54" fillId="6" borderId="36" xfId="0" applyNumberFormat="1" applyFont="1" applyFill="1" applyBorder="1" applyAlignment="1" applyProtection="1">
      <alignment horizontal="center" vertical="center"/>
      <protection hidden="1"/>
    </xf>
    <xf numFmtId="0" fontId="54" fillId="6" borderId="36" xfId="0" applyNumberFormat="1" applyFont="1" applyFill="1" applyBorder="1" applyAlignment="1" applyProtection="1">
      <alignment horizontal="center" vertical="center"/>
      <protection hidden="1"/>
    </xf>
    <xf numFmtId="43" fontId="54" fillId="6" borderId="36" xfId="4" applyFont="1" applyFill="1" applyBorder="1" applyAlignment="1" applyProtection="1">
      <alignment horizontal="center" vertical="center"/>
      <protection hidden="1"/>
    </xf>
    <xf numFmtId="0" fontId="52" fillId="0" borderId="13" xfId="0" applyFont="1" applyBorder="1" applyAlignment="1" applyProtection="1">
      <alignment horizontal="center" vertical="center"/>
      <protection hidden="1"/>
    </xf>
    <xf numFmtId="43" fontId="52" fillId="0" borderId="13" xfId="4" applyFont="1" applyBorder="1" applyAlignment="1" applyProtection="1">
      <alignment horizontal="center" vertical="center"/>
      <protection hidden="1"/>
    </xf>
    <xf numFmtId="0" fontId="56" fillId="0" borderId="0" xfId="0" applyFont="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57" fillId="0" borderId="0" xfId="0" applyFont="1" applyAlignment="1" applyProtection="1">
      <alignment vertical="center"/>
      <protection hidden="1"/>
    </xf>
    <xf numFmtId="0" fontId="57"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54" fillId="0" borderId="0" xfId="0" applyFont="1" applyAlignment="1" applyProtection="1">
      <alignment vertical="center"/>
      <protection hidden="1"/>
    </xf>
    <xf numFmtId="0" fontId="61" fillId="0" borderId="0" xfId="0" applyFont="1" applyAlignment="1" applyProtection="1">
      <alignment vertical="top" wrapText="1"/>
      <protection hidden="1"/>
    </xf>
    <xf numFmtId="0" fontId="28" fillId="0" borderId="0" xfId="0" applyFont="1" applyBorder="1" applyAlignment="1">
      <alignment horizontal="center"/>
    </xf>
    <xf numFmtId="0" fontId="62" fillId="0" borderId="0"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28" fillId="0" borderId="10" xfId="0" applyFont="1" applyBorder="1"/>
    <xf numFmtId="0" fontId="28" fillId="0" borderId="11" xfId="0" applyFont="1" applyBorder="1"/>
    <xf numFmtId="0" fontId="28" fillId="0" borderId="5" xfId="0" applyFont="1" applyBorder="1"/>
    <xf numFmtId="0" fontId="28" fillId="0" borderId="8" xfId="0" applyFont="1" applyBorder="1"/>
    <xf numFmtId="0" fontId="28" fillId="0" borderId="6" xfId="0" applyFont="1" applyBorder="1"/>
    <xf numFmtId="0" fontId="28" fillId="0" borderId="8" xfId="0" applyFont="1" applyBorder="1" applyAlignment="1">
      <alignment horizontal="center"/>
    </xf>
    <xf numFmtId="0" fontId="28" fillId="0" borderId="6" xfId="0" applyFont="1" applyBorder="1" applyAlignment="1">
      <alignment horizontal="center"/>
    </xf>
    <xf numFmtId="0" fontId="31" fillId="0" borderId="8" xfId="0" applyFont="1" applyBorder="1" applyAlignment="1">
      <alignment vertical="top" wrapText="1"/>
    </xf>
    <xf numFmtId="0" fontId="31" fillId="0" borderId="6" xfId="0" applyFont="1" applyBorder="1" applyAlignment="1">
      <alignment vertical="top" wrapText="1"/>
    </xf>
    <xf numFmtId="0" fontId="28" fillId="0" borderId="8" xfId="0" applyFont="1" applyBorder="1" applyAlignment="1">
      <alignment vertical="top"/>
    </xf>
    <xf numFmtId="0" fontId="28" fillId="0" borderId="6" xfId="0" applyFont="1" applyBorder="1" applyAlignment="1">
      <alignment vertical="top"/>
    </xf>
    <xf numFmtId="0" fontId="28" fillId="0" borderId="6" xfId="0" applyFont="1" applyBorder="1" applyAlignment="1">
      <alignment horizontal="center" vertical="top"/>
    </xf>
    <xf numFmtId="0" fontId="28" fillId="0" borderId="8" xfId="0" applyFont="1" applyBorder="1" applyAlignment="1">
      <alignment horizontal="right" vertical="top"/>
    </xf>
    <xf numFmtId="0" fontId="28" fillId="0" borderId="12" xfId="0" applyFont="1" applyBorder="1" applyAlignment="1">
      <alignment horizontal="right" vertical="top"/>
    </xf>
    <xf numFmtId="0" fontId="28" fillId="0" borderId="9" xfId="0" applyFont="1" applyBorder="1" applyAlignment="1">
      <alignment vertical="top"/>
    </xf>
    <xf numFmtId="0" fontId="28" fillId="0" borderId="12" xfId="0" applyFont="1" applyBorder="1" applyAlignment="1">
      <alignment vertical="top"/>
    </xf>
    <xf numFmtId="0" fontId="28" fillId="0" borderId="11" xfId="0" applyFont="1" applyBorder="1" applyAlignment="1">
      <alignment vertical="top"/>
    </xf>
    <xf numFmtId="0" fontId="54" fillId="0" borderId="0" xfId="0" applyFont="1" applyFill="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50" fillId="2" borderId="0" xfId="0" applyFont="1" applyFill="1" applyAlignment="1" applyProtection="1">
      <alignment horizontal="center" vertical="center"/>
      <protection locked="0"/>
    </xf>
    <xf numFmtId="0" fontId="52" fillId="3" borderId="0" xfId="0" applyFont="1" applyFill="1" applyAlignment="1" applyProtection="1">
      <alignment horizontal="center" vertical="center"/>
      <protection hidden="1"/>
    </xf>
    <xf numFmtId="0" fontId="53" fillId="0" borderId="0" xfId="0" applyFont="1" applyFill="1" applyAlignment="1" applyProtection="1">
      <alignment horizontal="center" vertical="center"/>
      <protection hidden="1"/>
    </xf>
    <xf numFmtId="0" fontId="57" fillId="0" borderId="0" xfId="0" applyFont="1" applyAlignment="1" applyProtection="1">
      <alignment horizontal="center" vertical="center"/>
      <protection hidden="1"/>
    </xf>
    <xf numFmtId="0" fontId="57" fillId="2" borderId="0" xfId="0" applyFont="1" applyFill="1" applyAlignment="1" applyProtection="1">
      <alignment horizontal="center" vertical="center"/>
      <protection locked="0"/>
    </xf>
    <xf numFmtId="0" fontId="59" fillId="2" borderId="0" xfId="0" applyFont="1" applyFill="1" applyAlignment="1" applyProtection="1">
      <alignment horizontal="center" vertical="center"/>
      <protection locked="0"/>
    </xf>
    <xf numFmtId="0" fontId="59" fillId="0" borderId="0" xfId="0" applyFont="1" applyAlignment="1" applyProtection="1">
      <alignment horizontal="center" vertical="center"/>
      <protection hidden="1"/>
    </xf>
    <xf numFmtId="0" fontId="52"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43" fillId="0" borderId="0" xfId="0" applyFont="1" applyAlignment="1">
      <alignment horizontal="center"/>
    </xf>
    <xf numFmtId="0" fontId="45" fillId="0" borderId="0" xfId="0" applyFont="1" applyAlignment="1">
      <alignment horizontal="center"/>
    </xf>
    <xf numFmtId="0" fontId="46" fillId="0" borderId="0" xfId="0" applyFont="1" applyAlignment="1">
      <alignment horizont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xf>
    <xf numFmtId="0" fontId="34" fillId="0" borderId="0" xfId="0" applyFont="1" applyBorder="1" applyAlignment="1">
      <alignment horizontal="left" vertical="center" wrapText="1"/>
    </xf>
    <xf numFmtId="0" fontId="36" fillId="0" borderId="0" xfId="0" applyFont="1" applyBorder="1" applyAlignment="1">
      <alignment horizontal="left" vertical="center" wrapText="1" indent="2"/>
    </xf>
    <xf numFmtId="0" fontId="34" fillId="0" borderId="0" xfId="0" applyFont="1" applyBorder="1" applyAlignment="1">
      <alignment horizontal="left" vertical="center" indent="2"/>
    </xf>
    <xf numFmtId="0" fontId="41" fillId="0" borderId="0" xfId="0" applyFont="1" applyAlignment="1">
      <alignment horizontal="left"/>
    </xf>
    <xf numFmtId="0" fontId="6" fillId="0" borderId="7" xfId="0" applyFont="1" applyBorder="1" applyAlignment="1">
      <alignment horizontal="center" vertical="center"/>
    </xf>
    <xf numFmtId="0" fontId="6" fillId="0" borderId="7" xfId="0" applyFont="1" applyBorder="1" applyAlignment="1">
      <alignment horizontal="center"/>
    </xf>
    <xf numFmtId="0" fontId="1" fillId="0" borderId="11" xfId="0" applyFont="1" applyBorder="1" applyAlignment="1">
      <alignment horizontal="center" vertical="top"/>
    </xf>
    <xf numFmtId="0" fontId="1" fillId="0" borderId="11"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32" fillId="0" borderId="7" xfId="0" applyFont="1" applyBorder="1" applyAlignment="1">
      <alignment horizontal="center"/>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0" fontId="17" fillId="0" borderId="13" xfId="0" applyFont="1" applyBorder="1" applyAlignment="1">
      <alignment horizontal="left" vertical="center" wrapText="1"/>
    </xf>
    <xf numFmtId="0" fontId="32" fillId="0" borderId="7" xfId="0" applyFont="1" applyBorder="1" applyAlignment="1">
      <alignment horizontal="center" vertical="center" wrapText="1"/>
    </xf>
    <xf numFmtId="0" fontId="5" fillId="0" borderId="11" xfId="0" applyFont="1" applyBorder="1" applyAlignment="1">
      <alignment horizontal="center"/>
    </xf>
    <xf numFmtId="0" fontId="25" fillId="0" borderId="10" xfId="0" applyFont="1" applyBorder="1" applyAlignment="1">
      <alignment horizontal="left" vertical="top" wrapText="1"/>
    </xf>
    <xf numFmtId="0" fontId="25" fillId="0" borderId="11" xfId="0" applyFont="1" applyBorder="1" applyAlignment="1">
      <alignment horizontal="left" vertical="top"/>
    </xf>
    <xf numFmtId="0" fontId="25" fillId="0" borderId="5" xfId="0" applyFont="1" applyBorder="1" applyAlignment="1">
      <alignment horizontal="left" vertical="top"/>
    </xf>
    <xf numFmtId="0" fontId="25" fillId="0" borderId="8" xfId="0" applyFont="1" applyBorder="1" applyAlignment="1">
      <alignment horizontal="left" vertical="top"/>
    </xf>
    <xf numFmtId="0" fontId="25" fillId="0" borderId="0" xfId="0" applyFont="1" applyBorder="1" applyAlignment="1">
      <alignment horizontal="left" vertical="top"/>
    </xf>
    <xf numFmtId="0" fontId="25" fillId="0" borderId="6" xfId="0" applyFont="1" applyBorder="1" applyAlignment="1">
      <alignment horizontal="left" vertical="top"/>
    </xf>
    <xf numFmtId="0" fontId="25" fillId="0" borderId="12" xfId="0" applyFont="1" applyBorder="1" applyAlignment="1">
      <alignment horizontal="left" vertical="top"/>
    </xf>
    <xf numFmtId="0" fontId="25" fillId="0" borderId="7" xfId="0" applyFont="1" applyBorder="1" applyAlignment="1">
      <alignment horizontal="left" vertical="top"/>
    </xf>
    <xf numFmtId="0" fontId="25" fillId="0" borderId="9" xfId="0" applyFont="1" applyBorder="1" applyAlignment="1">
      <alignment horizontal="left" vertical="top"/>
    </xf>
    <xf numFmtId="0" fontId="25" fillId="0" borderId="10" xfId="0" applyFont="1" applyBorder="1" applyAlignment="1">
      <alignment horizontal="left" vertical="top"/>
    </xf>
    <xf numFmtId="0" fontId="26" fillId="0" borderId="2" xfId="0" applyFont="1" applyBorder="1" applyAlignment="1">
      <alignment horizontal="right" vertical="center"/>
    </xf>
    <xf numFmtId="0" fontId="26" fillId="0" borderId="3" xfId="0" applyFont="1" applyBorder="1" applyAlignment="1">
      <alignment horizontal="right" vertical="center"/>
    </xf>
    <xf numFmtId="0" fontId="26" fillId="0" borderId="4" xfId="0" applyFont="1" applyBorder="1" applyAlignment="1">
      <alignment horizontal="righ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6" fillId="0" borderId="0" xfId="0" applyFont="1" applyBorder="1" applyAlignment="1">
      <alignment horizontal="left" vertical="center" wrapText="1"/>
    </xf>
    <xf numFmtId="0" fontId="18" fillId="0" borderId="0" xfId="0" applyFont="1" applyBorder="1" applyAlignment="1">
      <alignment horizontal="left" vertical="center" wrapText="1" indent="2"/>
    </xf>
    <xf numFmtId="0" fontId="6" fillId="0" borderId="0" xfId="0" applyFont="1" applyBorder="1" applyAlignment="1">
      <alignment horizontal="left" vertical="center" indent="2"/>
    </xf>
    <xf numFmtId="0" fontId="25" fillId="0" borderId="1" xfId="0" applyFont="1" applyBorder="1" applyAlignment="1">
      <alignment horizontal="left" vertical="center" wrapText="1"/>
    </xf>
    <xf numFmtId="0" fontId="25" fillId="0" borderId="0" xfId="0" applyFont="1" applyBorder="1" applyAlignment="1">
      <alignment horizontal="center"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1" xfId="0" applyFont="1" applyBorder="1" applyAlignment="1">
      <alignment horizontal="center"/>
    </xf>
    <xf numFmtId="0" fontId="5" fillId="0" borderId="15" xfId="0" applyFont="1" applyBorder="1" applyAlignment="1">
      <alignment horizontal="justify" vertical="top" wrapText="1"/>
    </xf>
    <xf numFmtId="0" fontId="0" fillId="0" borderId="15" xfId="0" applyBorder="1"/>
    <xf numFmtId="0" fontId="0" fillId="0" borderId="0" xfId="0"/>
    <xf numFmtId="0" fontId="5" fillId="0" borderId="0" xfId="0" applyFont="1" applyBorder="1" applyAlignment="1">
      <alignment horizontal="justify" vertical="top" wrapText="1"/>
    </xf>
    <xf numFmtId="0" fontId="26" fillId="0" borderId="11" xfId="0" applyFont="1" applyBorder="1" applyAlignment="1">
      <alignment horizontal="center" vertical="top"/>
    </xf>
    <xf numFmtId="0" fontId="1" fillId="0" borderId="7" xfId="0" applyFont="1" applyBorder="1" applyAlignment="1">
      <alignment horizontal="center"/>
    </xf>
    <xf numFmtId="0" fontId="6" fillId="0" borderId="3" xfId="0" applyFont="1" applyBorder="1" applyAlignment="1">
      <alignment horizontal="center"/>
    </xf>
    <xf numFmtId="0" fontId="6" fillId="0" borderId="11" xfId="0" applyFont="1" applyBorder="1" applyAlignment="1">
      <alignment horizontal="center"/>
    </xf>
    <xf numFmtId="0" fontId="25" fillId="0" borderId="11" xfId="0" applyFont="1" applyBorder="1" applyAlignment="1">
      <alignment horizontal="center" vertical="center"/>
    </xf>
    <xf numFmtId="0" fontId="26" fillId="0" borderId="11" xfId="0" applyFont="1" applyBorder="1" applyAlignment="1">
      <alignment horizontal="center" vertical="center"/>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18"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xf numFmtId="0" fontId="18" fillId="0" borderId="2"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62" fillId="0" borderId="8" xfId="0" applyFont="1" applyBorder="1" applyAlignment="1">
      <alignment horizontal="center" vertical="center"/>
    </xf>
    <xf numFmtId="0" fontId="62" fillId="0" borderId="0" xfId="0" applyFont="1" applyBorder="1" applyAlignment="1">
      <alignment horizontal="center" vertical="center"/>
    </xf>
    <xf numFmtId="0" fontId="62" fillId="0" borderId="6" xfId="0" applyFont="1" applyBorder="1" applyAlignment="1">
      <alignment horizontal="center" vertical="center"/>
    </xf>
    <xf numFmtId="0" fontId="64" fillId="0" borderId="8" xfId="0" applyFont="1" applyBorder="1" applyAlignment="1">
      <alignment horizontal="center" vertical="center"/>
    </xf>
    <xf numFmtId="0" fontId="64" fillId="0" borderId="0" xfId="0" applyFont="1" applyBorder="1" applyAlignment="1">
      <alignment horizontal="center" vertical="center"/>
    </xf>
    <xf numFmtId="0" fontId="64" fillId="0" borderId="6" xfId="0" applyFont="1" applyBorder="1" applyAlignment="1">
      <alignment horizontal="center" vertical="center"/>
    </xf>
    <xf numFmtId="0" fontId="65" fillId="0" borderId="8"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6" fillId="0" borderId="8" xfId="0" applyFont="1" applyBorder="1" applyAlignment="1">
      <alignment horizontal="center" vertical="center"/>
    </xf>
    <xf numFmtId="0" fontId="66" fillId="0" borderId="0" xfId="0" applyFont="1" applyBorder="1" applyAlignment="1">
      <alignment horizontal="center" vertical="center"/>
    </xf>
    <xf numFmtId="0" fontId="66" fillId="0" borderId="6" xfId="0" applyFont="1" applyBorder="1" applyAlignment="1">
      <alignment horizontal="center" vertical="center"/>
    </xf>
    <xf numFmtId="0" fontId="28" fillId="0" borderId="11" xfId="0" applyFont="1" applyBorder="1" applyAlignment="1">
      <alignment horizontal="center" vertical="top"/>
    </xf>
    <xf numFmtId="0" fontId="28" fillId="0" borderId="8" xfId="0" applyFont="1" applyBorder="1" applyAlignment="1">
      <alignment horizontal="left" vertical="top" wrapText="1"/>
    </xf>
    <xf numFmtId="0" fontId="28" fillId="0" borderId="0" xfId="0" applyFont="1" applyBorder="1" applyAlignment="1">
      <alignment horizontal="left" vertical="top" wrapText="1"/>
    </xf>
    <xf numFmtId="0" fontId="28" fillId="0" borderId="6" xfId="0" applyFont="1" applyBorder="1" applyAlignment="1">
      <alignment horizontal="left" vertical="top" wrapText="1"/>
    </xf>
    <xf numFmtId="0" fontId="29" fillId="0" borderId="8" xfId="0" applyFont="1" applyBorder="1" applyAlignment="1">
      <alignment horizontal="center"/>
    </xf>
    <xf numFmtId="0" fontId="29" fillId="0" borderId="0" xfId="0" applyFont="1" applyBorder="1" applyAlignment="1">
      <alignment horizontal="center"/>
    </xf>
    <xf numFmtId="0" fontId="29" fillId="0" borderId="6" xfId="0" applyFont="1" applyBorder="1" applyAlignment="1">
      <alignment horizontal="center"/>
    </xf>
    <xf numFmtId="0" fontId="27" fillId="0" borderId="8" xfId="0" applyFont="1" applyBorder="1" applyAlignment="1">
      <alignment horizontal="left"/>
    </xf>
    <xf numFmtId="0" fontId="27" fillId="0" borderId="0" xfId="0" applyFont="1" applyBorder="1" applyAlignment="1">
      <alignment horizontal="left"/>
    </xf>
    <xf numFmtId="0" fontId="27" fillId="0" borderId="6" xfId="0" applyFont="1" applyBorder="1" applyAlignment="1">
      <alignment horizontal="left"/>
    </xf>
    <xf numFmtId="0" fontId="30" fillId="0" borderId="8" xfId="0" applyFont="1" applyBorder="1" applyAlignment="1">
      <alignment horizontal="left"/>
    </xf>
    <xf numFmtId="0" fontId="30" fillId="0" borderId="0" xfId="0" applyFont="1" applyBorder="1" applyAlignment="1">
      <alignment horizontal="left"/>
    </xf>
    <xf numFmtId="0" fontId="30" fillId="0" borderId="6" xfId="0" applyFont="1" applyBorder="1" applyAlignment="1">
      <alignment horizontal="left"/>
    </xf>
    <xf numFmtId="0" fontId="28" fillId="0" borderId="7" xfId="0" applyFont="1" applyBorder="1" applyAlignment="1">
      <alignment horizontal="center" vertical="top"/>
    </xf>
  </cellXfs>
  <cellStyles count="6">
    <cellStyle name="Comma" xfId="1" builtinId="3"/>
    <cellStyle name="Comma 2" xfId="3"/>
    <cellStyle name="Comma 2 2" xfId="4"/>
    <cellStyle name="Normal" xfId="0" builtinId="0"/>
    <cellStyle name="Normal 2" xfId="5"/>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FFCC"/>
      <color rgb="FFDFFCCC"/>
      <color rgb="FFDECD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820495</xdr:colOff>
      <xdr:row>0</xdr:row>
      <xdr:rowOff>68581</xdr:rowOff>
    </xdr:from>
    <xdr:to>
      <xdr:col>2</xdr:col>
      <xdr:colOff>449580</xdr:colOff>
      <xdr:row>4</xdr:row>
      <xdr:rowOff>22860</xdr:rowOff>
    </xdr:to>
    <xdr:pic>
      <xdr:nvPicPr>
        <xdr:cNvPr id="2" name="Picture 1" descr="Logo.jpg"/>
        <xdr:cNvPicPr>
          <a:picLocks noChangeAspect="1"/>
        </xdr:cNvPicPr>
      </xdr:nvPicPr>
      <xdr:blipFill>
        <a:blip xmlns:r="http://schemas.openxmlformats.org/officeDocument/2006/relationships" r:embed="rId1" cstate="print"/>
        <a:stretch>
          <a:fillRect/>
        </a:stretch>
      </xdr:blipFill>
      <xdr:spPr>
        <a:xfrm>
          <a:off x="991945" y="68581"/>
          <a:ext cx="514910" cy="487679"/>
        </a:xfrm>
        <a:prstGeom prst="ellipse">
          <a:avLst/>
        </a:prstGeom>
        <a:ln w="63500" cap="rnd">
          <a:noFill/>
        </a:ln>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9526</xdr:colOff>
      <xdr:row>5</xdr:row>
      <xdr:rowOff>57150</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460" t="30816" r="32677" b="43774"/>
        <a:stretch/>
      </xdr:blipFill>
      <xdr:spPr bwMode="auto">
        <a:xfrm>
          <a:off x="809625" y="0"/>
          <a:ext cx="2628901" cy="10096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41672</xdr:colOff>
      <xdr:row>7</xdr:row>
      <xdr:rowOff>23813</xdr:rowOff>
    </xdr:from>
    <xdr:to>
      <xdr:col>3</xdr:col>
      <xdr:colOff>0</xdr:colOff>
      <xdr:row>7</xdr:row>
      <xdr:rowOff>142875</xdr:rowOff>
    </xdr:to>
    <xdr:sp macro="" textlink="">
      <xdr:nvSpPr>
        <xdr:cNvPr id="2" name="TextBox 1"/>
        <xdr:cNvSpPr txBox="1"/>
      </xdr:nvSpPr>
      <xdr:spPr>
        <a:xfrm>
          <a:off x="375047" y="1976438"/>
          <a:ext cx="225028"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39291</xdr:colOff>
      <xdr:row>8</xdr:row>
      <xdr:rowOff>27385</xdr:rowOff>
    </xdr:from>
    <xdr:to>
      <xdr:col>2</xdr:col>
      <xdr:colOff>265510</xdr:colOff>
      <xdr:row>8</xdr:row>
      <xdr:rowOff>146447</xdr:rowOff>
    </xdr:to>
    <xdr:sp macro="" textlink="">
      <xdr:nvSpPr>
        <xdr:cNvPr id="3" name="TextBox 2"/>
        <xdr:cNvSpPr txBox="1"/>
      </xdr:nvSpPr>
      <xdr:spPr>
        <a:xfrm>
          <a:off x="372666" y="2170510"/>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36910</xdr:colOff>
      <xdr:row>9</xdr:row>
      <xdr:rowOff>30957</xdr:rowOff>
    </xdr:from>
    <xdr:to>
      <xdr:col>2</xdr:col>
      <xdr:colOff>263129</xdr:colOff>
      <xdr:row>9</xdr:row>
      <xdr:rowOff>150019</xdr:rowOff>
    </xdr:to>
    <xdr:sp macro="" textlink="">
      <xdr:nvSpPr>
        <xdr:cNvPr id="4" name="TextBox 3"/>
        <xdr:cNvSpPr txBox="1"/>
      </xdr:nvSpPr>
      <xdr:spPr>
        <a:xfrm>
          <a:off x="370285" y="2364582"/>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34529</xdr:colOff>
      <xdr:row>10</xdr:row>
      <xdr:rowOff>34529</xdr:rowOff>
    </xdr:from>
    <xdr:to>
      <xdr:col>2</xdr:col>
      <xdr:colOff>260748</xdr:colOff>
      <xdr:row>10</xdr:row>
      <xdr:rowOff>153591</xdr:rowOff>
    </xdr:to>
    <xdr:sp macro="" textlink="">
      <xdr:nvSpPr>
        <xdr:cNvPr id="5" name="TextBox 4"/>
        <xdr:cNvSpPr txBox="1"/>
      </xdr:nvSpPr>
      <xdr:spPr>
        <a:xfrm>
          <a:off x="367904" y="2587229"/>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32148</xdr:colOff>
      <xdr:row>11</xdr:row>
      <xdr:rowOff>38101</xdr:rowOff>
    </xdr:from>
    <xdr:to>
      <xdr:col>2</xdr:col>
      <xdr:colOff>258367</xdr:colOff>
      <xdr:row>11</xdr:row>
      <xdr:rowOff>157163</xdr:rowOff>
    </xdr:to>
    <xdr:sp macro="" textlink="">
      <xdr:nvSpPr>
        <xdr:cNvPr id="6" name="TextBox 5"/>
        <xdr:cNvSpPr txBox="1"/>
      </xdr:nvSpPr>
      <xdr:spPr>
        <a:xfrm>
          <a:off x="365523" y="2781301"/>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35721</xdr:colOff>
      <xdr:row>15</xdr:row>
      <xdr:rowOff>29766</xdr:rowOff>
    </xdr:from>
    <xdr:to>
      <xdr:col>2</xdr:col>
      <xdr:colOff>261940</xdr:colOff>
      <xdr:row>15</xdr:row>
      <xdr:rowOff>148828</xdr:rowOff>
    </xdr:to>
    <xdr:sp macro="" textlink="">
      <xdr:nvSpPr>
        <xdr:cNvPr id="7" name="TextBox 6"/>
        <xdr:cNvSpPr txBox="1"/>
      </xdr:nvSpPr>
      <xdr:spPr>
        <a:xfrm>
          <a:off x="369096" y="3534966"/>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27386</xdr:colOff>
      <xdr:row>13</xdr:row>
      <xdr:rowOff>45245</xdr:rowOff>
    </xdr:from>
    <xdr:to>
      <xdr:col>2</xdr:col>
      <xdr:colOff>253605</xdr:colOff>
      <xdr:row>13</xdr:row>
      <xdr:rowOff>164307</xdr:rowOff>
    </xdr:to>
    <xdr:sp macro="" textlink="">
      <xdr:nvSpPr>
        <xdr:cNvPr id="8" name="TextBox 7"/>
        <xdr:cNvSpPr txBox="1"/>
      </xdr:nvSpPr>
      <xdr:spPr>
        <a:xfrm>
          <a:off x="360761" y="3169445"/>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78583</xdr:colOff>
      <xdr:row>17</xdr:row>
      <xdr:rowOff>130969</xdr:rowOff>
    </xdr:from>
    <xdr:to>
      <xdr:col>3</xdr:col>
      <xdr:colOff>36911</xdr:colOff>
      <xdr:row>17</xdr:row>
      <xdr:rowOff>263130</xdr:rowOff>
    </xdr:to>
    <xdr:sp macro="" textlink="">
      <xdr:nvSpPr>
        <xdr:cNvPr id="9" name="TextBox 8"/>
        <xdr:cNvSpPr txBox="1"/>
      </xdr:nvSpPr>
      <xdr:spPr>
        <a:xfrm>
          <a:off x="411958" y="4036219"/>
          <a:ext cx="225028" cy="132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76202</xdr:colOff>
      <xdr:row>18</xdr:row>
      <xdr:rowOff>17860</xdr:rowOff>
    </xdr:from>
    <xdr:to>
      <xdr:col>3</xdr:col>
      <xdr:colOff>34530</xdr:colOff>
      <xdr:row>19</xdr:row>
      <xdr:rowOff>4763</xdr:rowOff>
    </xdr:to>
    <xdr:sp macro="" textlink="">
      <xdr:nvSpPr>
        <xdr:cNvPr id="10" name="TextBox 9"/>
        <xdr:cNvSpPr txBox="1"/>
      </xdr:nvSpPr>
      <xdr:spPr>
        <a:xfrm>
          <a:off x="409577" y="4189810"/>
          <a:ext cx="225028" cy="129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79774</xdr:colOff>
      <xdr:row>19</xdr:row>
      <xdr:rowOff>23812</xdr:rowOff>
    </xdr:from>
    <xdr:to>
      <xdr:col>3</xdr:col>
      <xdr:colOff>38102</xdr:colOff>
      <xdr:row>19</xdr:row>
      <xdr:rowOff>177405</xdr:rowOff>
    </xdr:to>
    <xdr:sp macro="" textlink="">
      <xdr:nvSpPr>
        <xdr:cNvPr id="11" name="TextBox 10"/>
        <xdr:cNvSpPr txBox="1"/>
      </xdr:nvSpPr>
      <xdr:spPr>
        <a:xfrm>
          <a:off x="413149" y="4338637"/>
          <a:ext cx="225028" cy="153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2</xdr:col>
      <xdr:colOff>71440</xdr:colOff>
      <xdr:row>20</xdr:row>
      <xdr:rowOff>5953</xdr:rowOff>
    </xdr:from>
    <xdr:to>
      <xdr:col>3</xdr:col>
      <xdr:colOff>29768</xdr:colOff>
      <xdr:row>20</xdr:row>
      <xdr:rowOff>147638</xdr:rowOff>
    </xdr:to>
    <xdr:sp macro="" textlink="">
      <xdr:nvSpPr>
        <xdr:cNvPr id="12" name="TextBox 11"/>
        <xdr:cNvSpPr txBox="1"/>
      </xdr:nvSpPr>
      <xdr:spPr>
        <a:xfrm>
          <a:off x="404815" y="4501753"/>
          <a:ext cx="225028" cy="141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41672</xdr:colOff>
      <xdr:row>7</xdr:row>
      <xdr:rowOff>23813</xdr:rowOff>
    </xdr:from>
    <xdr:to>
      <xdr:col>18</xdr:col>
      <xdr:colOff>0</xdr:colOff>
      <xdr:row>7</xdr:row>
      <xdr:rowOff>142875</xdr:rowOff>
    </xdr:to>
    <xdr:sp macro="" textlink="">
      <xdr:nvSpPr>
        <xdr:cNvPr id="15" name="TextBox 14"/>
        <xdr:cNvSpPr txBox="1"/>
      </xdr:nvSpPr>
      <xdr:spPr>
        <a:xfrm>
          <a:off x="375047" y="1982391"/>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39291</xdr:colOff>
      <xdr:row>8</xdr:row>
      <xdr:rowOff>27385</xdr:rowOff>
    </xdr:from>
    <xdr:to>
      <xdr:col>17</xdr:col>
      <xdr:colOff>265510</xdr:colOff>
      <xdr:row>8</xdr:row>
      <xdr:rowOff>146447</xdr:rowOff>
    </xdr:to>
    <xdr:sp macro="" textlink="">
      <xdr:nvSpPr>
        <xdr:cNvPr id="16" name="TextBox 15"/>
        <xdr:cNvSpPr txBox="1"/>
      </xdr:nvSpPr>
      <xdr:spPr>
        <a:xfrm>
          <a:off x="372666" y="2176463"/>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36910</xdr:colOff>
      <xdr:row>9</xdr:row>
      <xdr:rowOff>30957</xdr:rowOff>
    </xdr:from>
    <xdr:to>
      <xdr:col>17</xdr:col>
      <xdr:colOff>263129</xdr:colOff>
      <xdr:row>9</xdr:row>
      <xdr:rowOff>150019</xdr:rowOff>
    </xdr:to>
    <xdr:sp macro="" textlink="">
      <xdr:nvSpPr>
        <xdr:cNvPr id="17" name="TextBox 16"/>
        <xdr:cNvSpPr txBox="1"/>
      </xdr:nvSpPr>
      <xdr:spPr>
        <a:xfrm>
          <a:off x="370285" y="2370535"/>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34529</xdr:colOff>
      <xdr:row>10</xdr:row>
      <xdr:rowOff>34529</xdr:rowOff>
    </xdr:from>
    <xdr:to>
      <xdr:col>17</xdr:col>
      <xdr:colOff>260748</xdr:colOff>
      <xdr:row>10</xdr:row>
      <xdr:rowOff>153591</xdr:rowOff>
    </xdr:to>
    <xdr:sp macro="" textlink="">
      <xdr:nvSpPr>
        <xdr:cNvPr id="18" name="TextBox 17"/>
        <xdr:cNvSpPr txBox="1"/>
      </xdr:nvSpPr>
      <xdr:spPr>
        <a:xfrm>
          <a:off x="367904" y="2594373"/>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32148</xdr:colOff>
      <xdr:row>11</xdr:row>
      <xdr:rowOff>38101</xdr:rowOff>
    </xdr:from>
    <xdr:to>
      <xdr:col>17</xdr:col>
      <xdr:colOff>258367</xdr:colOff>
      <xdr:row>11</xdr:row>
      <xdr:rowOff>157163</xdr:rowOff>
    </xdr:to>
    <xdr:sp macro="" textlink="">
      <xdr:nvSpPr>
        <xdr:cNvPr id="19" name="TextBox 18"/>
        <xdr:cNvSpPr txBox="1"/>
      </xdr:nvSpPr>
      <xdr:spPr>
        <a:xfrm>
          <a:off x="365523" y="2788445"/>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35721</xdr:colOff>
      <xdr:row>15</xdr:row>
      <xdr:rowOff>29766</xdr:rowOff>
    </xdr:from>
    <xdr:to>
      <xdr:col>17</xdr:col>
      <xdr:colOff>261940</xdr:colOff>
      <xdr:row>15</xdr:row>
      <xdr:rowOff>148828</xdr:rowOff>
    </xdr:to>
    <xdr:sp macro="" textlink="">
      <xdr:nvSpPr>
        <xdr:cNvPr id="20" name="TextBox 19"/>
        <xdr:cNvSpPr txBox="1"/>
      </xdr:nvSpPr>
      <xdr:spPr>
        <a:xfrm>
          <a:off x="369096" y="3542110"/>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27386</xdr:colOff>
      <xdr:row>13</xdr:row>
      <xdr:rowOff>45245</xdr:rowOff>
    </xdr:from>
    <xdr:to>
      <xdr:col>17</xdr:col>
      <xdr:colOff>253605</xdr:colOff>
      <xdr:row>13</xdr:row>
      <xdr:rowOff>164307</xdr:rowOff>
    </xdr:to>
    <xdr:sp macro="" textlink="">
      <xdr:nvSpPr>
        <xdr:cNvPr id="21" name="TextBox 20"/>
        <xdr:cNvSpPr txBox="1"/>
      </xdr:nvSpPr>
      <xdr:spPr>
        <a:xfrm>
          <a:off x="360761" y="3176589"/>
          <a:ext cx="226219" cy="11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78583</xdr:colOff>
      <xdr:row>17</xdr:row>
      <xdr:rowOff>130969</xdr:rowOff>
    </xdr:from>
    <xdr:to>
      <xdr:col>18</xdr:col>
      <xdr:colOff>36911</xdr:colOff>
      <xdr:row>17</xdr:row>
      <xdr:rowOff>263130</xdr:rowOff>
    </xdr:to>
    <xdr:sp macro="" textlink="">
      <xdr:nvSpPr>
        <xdr:cNvPr id="22" name="TextBox 21"/>
        <xdr:cNvSpPr txBox="1"/>
      </xdr:nvSpPr>
      <xdr:spPr>
        <a:xfrm>
          <a:off x="411958" y="4042172"/>
          <a:ext cx="226219" cy="1321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76202</xdr:colOff>
      <xdr:row>18</xdr:row>
      <xdr:rowOff>17860</xdr:rowOff>
    </xdr:from>
    <xdr:to>
      <xdr:col>18</xdr:col>
      <xdr:colOff>34530</xdr:colOff>
      <xdr:row>19</xdr:row>
      <xdr:rowOff>4763</xdr:rowOff>
    </xdr:to>
    <xdr:sp macro="" textlink="">
      <xdr:nvSpPr>
        <xdr:cNvPr id="23" name="TextBox 22"/>
        <xdr:cNvSpPr txBox="1"/>
      </xdr:nvSpPr>
      <xdr:spPr>
        <a:xfrm>
          <a:off x="409577" y="4196954"/>
          <a:ext cx="226219" cy="129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79774</xdr:colOff>
      <xdr:row>19</xdr:row>
      <xdr:rowOff>23812</xdr:rowOff>
    </xdr:from>
    <xdr:to>
      <xdr:col>18</xdr:col>
      <xdr:colOff>38102</xdr:colOff>
      <xdr:row>19</xdr:row>
      <xdr:rowOff>177405</xdr:rowOff>
    </xdr:to>
    <xdr:sp macro="" textlink="">
      <xdr:nvSpPr>
        <xdr:cNvPr id="24" name="TextBox 23"/>
        <xdr:cNvSpPr txBox="1"/>
      </xdr:nvSpPr>
      <xdr:spPr>
        <a:xfrm>
          <a:off x="413149" y="4345781"/>
          <a:ext cx="226219" cy="1535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xdr:from>
      <xdr:col>17</xdr:col>
      <xdr:colOff>71440</xdr:colOff>
      <xdr:row>20</xdr:row>
      <xdr:rowOff>5953</xdr:rowOff>
    </xdr:from>
    <xdr:to>
      <xdr:col>18</xdr:col>
      <xdr:colOff>29768</xdr:colOff>
      <xdr:row>20</xdr:row>
      <xdr:rowOff>147638</xdr:rowOff>
    </xdr:to>
    <xdr:sp macro="" textlink="">
      <xdr:nvSpPr>
        <xdr:cNvPr id="25" name="TextBox 24"/>
        <xdr:cNvSpPr txBox="1"/>
      </xdr:nvSpPr>
      <xdr:spPr>
        <a:xfrm>
          <a:off x="404815" y="4506516"/>
          <a:ext cx="226219" cy="141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H" sz="1100"/>
        </a:p>
      </xdr:txBody>
    </xdr:sp>
    <xdr:clientData/>
  </xdr:twoCellAnchor>
  <xdr:twoCellAnchor editAs="oneCell">
    <xdr:from>
      <xdr:col>4</xdr:col>
      <xdr:colOff>208360</xdr:colOff>
      <xdr:row>0</xdr:row>
      <xdr:rowOff>0</xdr:rowOff>
    </xdr:from>
    <xdr:to>
      <xdr:col>11</xdr:col>
      <xdr:colOff>267890</xdr:colOff>
      <xdr:row>1</xdr:row>
      <xdr:rowOff>422673</xdr:rowOff>
    </xdr:to>
    <xdr:pic>
      <xdr:nvPicPr>
        <xdr:cNvPr id="28" name="Picture 2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460" t="30816" r="32677" b="43774"/>
        <a:stretch/>
      </xdr:blipFill>
      <xdr:spPr bwMode="auto">
        <a:xfrm>
          <a:off x="988219" y="0"/>
          <a:ext cx="2166937" cy="86320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19</xdr:col>
      <xdr:colOff>211931</xdr:colOff>
      <xdr:row>0</xdr:row>
      <xdr:rowOff>0</xdr:rowOff>
    </xdr:from>
    <xdr:to>
      <xdr:col>26</xdr:col>
      <xdr:colOff>271462</xdr:colOff>
      <xdr:row>1</xdr:row>
      <xdr:rowOff>422673</xdr:rowOff>
    </xdr:to>
    <xdr:pic>
      <xdr:nvPicPr>
        <xdr:cNvPr id="29" name="Picture 2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460" t="30816" r="32677" b="43774"/>
        <a:stretch/>
      </xdr:blipFill>
      <xdr:spPr bwMode="auto">
        <a:xfrm>
          <a:off x="6159103" y="0"/>
          <a:ext cx="2166937" cy="86320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196453</xdr:colOff>
      <xdr:row>24</xdr:row>
      <xdr:rowOff>41671</xdr:rowOff>
    </xdr:from>
    <xdr:to>
      <xdr:col>12</xdr:col>
      <xdr:colOff>250031</xdr:colOff>
      <xdr:row>26</xdr:row>
      <xdr:rowOff>160735</xdr:rowOff>
    </xdr:to>
    <xdr:pic>
      <xdr:nvPicPr>
        <xdr:cNvPr id="30" name="Picture 29"/>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744" t="61177" r="30913" b="27981"/>
        <a:stretch/>
      </xdr:blipFill>
      <xdr:spPr bwMode="auto">
        <a:xfrm>
          <a:off x="529828" y="5363765"/>
          <a:ext cx="2952750" cy="52387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18</xdr:col>
      <xdr:colOff>176213</xdr:colOff>
      <xdr:row>24</xdr:row>
      <xdr:rowOff>45243</xdr:rowOff>
    </xdr:from>
    <xdr:to>
      <xdr:col>28</xdr:col>
      <xdr:colOff>229791</xdr:colOff>
      <xdr:row>26</xdr:row>
      <xdr:rowOff>164307</xdr:rowOff>
    </xdr:to>
    <xdr:pic>
      <xdr:nvPicPr>
        <xdr:cNvPr id="31" name="Picture 30"/>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744" t="61177" r="30913" b="27981"/>
        <a:stretch/>
      </xdr:blipFill>
      <xdr:spPr bwMode="auto">
        <a:xfrm>
          <a:off x="5944791" y="5367337"/>
          <a:ext cx="2952750" cy="52387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55960</xdr:colOff>
      <xdr:row>1</xdr:row>
      <xdr:rowOff>51198</xdr:rowOff>
    </xdr:from>
    <xdr:to>
      <xdr:col>24</xdr:col>
      <xdr:colOff>65485</xdr:colOff>
      <xdr:row>3</xdr:row>
      <xdr:rowOff>125016</xdr:rowOff>
    </xdr:to>
    <xdr:sp macro="" textlink="">
      <xdr:nvSpPr>
        <xdr:cNvPr id="5" name="Text Box 3"/>
        <xdr:cNvSpPr txBox="1"/>
      </xdr:nvSpPr>
      <xdr:spPr>
        <a:xfrm>
          <a:off x="2240757" y="301229"/>
          <a:ext cx="4051697" cy="573881"/>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n-PH" sz="1200">
              <a:effectLst/>
              <a:latin typeface="Bookman Old Style" panose="02050604050505020204" pitchFamily="18" charset="0"/>
            </a:rPr>
            <a:t>Republic of the Philippines </a:t>
          </a:r>
          <a:endParaRPr lang="en-US" sz="1200">
            <a:effectLst/>
          </a:endParaRPr>
        </a:p>
        <a:p>
          <a:pPr>
            <a:spcAft>
              <a:spcPts val="0"/>
            </a:spcAft>
          </a:pPr>
          <a:r>
            <a:rPr lang="en-PH" sz="1200" b="1">
              <a:effectLst/>
              <a:latin typeface="Bookman Old Style" panose="02050604050505020204" pitchFamily="18" charset="0"/>
            </a:rPr>
            <a:t>DEPARTMENT OF EDUCATION</a:t>
          </a:r>
        </a:p>
        <a:p>
          <a:pPr>
            <a:spcAft>
              <a:spcPts val="0"/>
            </a:spcAft>
          </a:pPr>
          <a:r>
            <a:rPr lang="en-PH" sz="1200" b="1">
              <a:effectLst/>
              <a:latin typeface="Bookman Old Style" panose="02050604050505020204" pitchFamily="18" charset="0"/>
            </a:rPr>
            <a:t>PROVIDENT FUND LOAN </a:t>
          </a:r>
          <a:endParaRPr lang="en-US" sz="1200">
            <a:effectLst/>
          </a:endParaRPr>
        </a:p>
      </xdr:txBody>
    </xdr:sp>
    <xdr:clientData/>
  </xdr:twoCellAnchor>
  <xdr:twoCellAnchor editAs="oneCell">
    <xdr:from>
      <xdr:col>6</xdr:col>
      <xdr:colOff>71437</xdr:colOff>
      <xdr:row>1</xdr:row>
      <xdr:rowOff>29767</xdr:rowOff>
    </xdr:from>
    <xdr:to>
      <xdr:col>8</xdr:col>
      <xdr:colOff>259001</xdr:colOff>
      <xdr:row>3</xdr:row>
      <xdr:rowOff>239793</xdr:rowOff>
    </xdr:to>
    <xdr:pic>
      <xdr:nvPicPr>
        <xdr:cNvPr id="6" name="Picture 5" descr="C:\Users\xpert\Desktop\DepEd New Logo-01-01-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406" y="279798"/>
          <a:ext cx="747158" cy="71008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178594</xdr:colOff>
      <xdr:row>0</xdr:row>
      <xdr:rowOff>0</xdr:rowOff>
    </xdr:from>
    <xdr:to>
      <xdr:col>6</xdr:col>
      <xdr:colOff>264944</xdr:colOff>
      <xdr:row>3</xdr:row>
      <xdr:rowOff>16034</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4688" y="0"/>
          <a:ext cx="693569" cy="694690"/>
        </a:xfrm>
        <a:prstGeom prst="rect">
          <a:avLst/>
        </a:prstGeom>
      </xdr:spPr>
    </xdr:pic>
    <xdr:clientData/>
  </xdr:twoCellAnchor>
  <xdr:twoCellAnchor editAs="oneCell">
    <xdr:from>
      <xdr:col>5</xdr:col>
      <xdr:colOff>178593</xdr:colOff>
      <xdr:row>29</xdr:row>
      <xdr:rowOff>0</xdr:rowOff>
    </xdr:from>
    <xdr:to>
      <xdr:col>6</xdr:col>
      <xdr:colOff>264943</xdr:colOff>
      <xdr:row>32</xdr:row>
      <xdr:rowOff>16034</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4687" y="7119937"/>
          <a:ext cx="693569" cy="6946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view="pageBreakPreview" topLeftCell="A64" zoomScale="150" zoomScaleNormal="100" zoomScaleSheetLayoutView="150" workbookViewId="0">
      <selection activeCell="F91" sqref="F91:G92"/>
    </sheetView>
  </sheetViews>
  <sheetFormatPr defaultColWidth="0" defaultRowHeight="10.9" customHeight="1" x14ac:dyDescent="0.25"/>
  <cols>
    <col min="1" max="1" width="2.5703125" style="192" customWidth="1"/>
    <col min="2" max="7" width="13.28515625" style="193" customWidth="1"/>
    <col min="8" max="8" width="2.5703125" style="193" customWidth="1"/>
    <col min="9" max="9" width="8.85546875" style="195" customWidth="1"/>
    <col min="10" max="10" width="9.7109375" style="195" hidden="1" customWidth="1"/>
    <col min="11" max="16384" width="8.85546875" style="195" hidden="1"/>
  </cols>
  <sheetData>
    <row r="1" spans="1:10" ht="10.9" customHeight="1" x14ac:dyDescent="0.25">
      <c r="H1" s="194"/>
    </row>
    <row r="2" spans="1:10" ht="10.9" customHeight="1" x14ac:dyDescent="0.25">
      <c r="A2" s="270" t="s">
        <v>153</v>
      </c>
      <c r="B2" s="270"/>
      <c r="C2" s="270"/>
      <c r="D2" s="270"/>
      <c r="E2" s="270"/>
      <c r="F2" s="270"/>
      <c r="G2" s="270"/>
      <c r="H2" s="270"/>
      <c r="J2" s="195" t="s">
        <v>154</v>
      </c>
    </row>
    <row r="3" spans="1:10" ht="10.9" customHeight="1" x14ac:dyDescent="0.25">
      <c r="A3" s="271" t="s">
        <v>155</v>
      </c>
      <c r="B3" s="271"/>
      <c r="C3" s="271"/>
      <c r="D3" s="271"/>
      <c r="E3" s="271"/>
      <c r="F3" s="271"/>
      <c r="G3" s="271"/>
      <c r="H3" s="271"/>
    </row>
    <row r="4" spans="1:10" ht="10.9" customHeight="1" x14ac:dyDescent="0.25">
      <c r="A4" s="272" t="s">
        <v>156</v>
      </c>
      <c r="B4" s="272"/>
      <c r="C4" s="272"/>
      <c r="D4" s="272"/>
      <c r="E4" s="272"/>
      <c r="F4" s="272"/>
      <c r="G4" s="272"/>
      <c r="H4" s="272"/>
    </row>
    <row r="5" spans="1:10" ht="10.9" customHeight="1" x14ac:dyDescent="0.25">
      <c r="B5" s="196"/>
      <c r="C5" s="196"/>
      <c r="D5" s="196"/>
      <c r="E5" s="196"/>
      <c r="F5" s="196"/>
      <c r="G5" s="196"/>
    </row>
    <row r="6" spans="1:10" ht="10.9" customHeight="1" x14ac:dyDescent="0.25">
      <c r="A6" s="273" t="s">
        <v>144</v>
      </c>
      <c r="B6" s="273"/>
      <c r="C6" s="273"/>
      <c r="D6" s="273"/>
      <c r="E6" s="273"/>
      <c r="F6" s="273"/>
      <c r="G6" s="273"/>
      <c r="H6" s="273"/>
    </row>
    <row r="7" spans="1:10" ht="10.9" customHeight="1" x14ac:dyDescent="0.25">
      <c r="A7" s="274" t="s">
        <v>145</v>
      </c>
      <c r="B7" s="274"/>
      <c r="C7" s="274"/>
      <c r="D7" s="274"/>
      <c r="E7" s="274"/>
      <c r="F7" s="274"/>
      <c r="G7" s="274"/>
      <c r="H7" s="274"/>
    </row>
    <row r="8" spans="1:10" ht="10.9" customHeight="1" x14ac:dyDescent="0.25">
      <c r="G8" s="197" t="str">
        <f ca="1">CONCATENATE("Date: ",TEXT(TODAY(),"dd mmmm yyyy"))</f>
        <v>Date: 12 November 2020</v>
      </c>
    </row>
    <row r="9" spans="1:10" ht="10.9" customHeight="1" x14ac:dyDescent="0.25">
      <c r="B9" s="198" t="s">
        <v>157</v>
      </c>
      <c r="C9" s="199"/>
      <c r="D9" s="200"/>
      <c r="E9" s="200"/>
      <c r="F9" s="200"/>
    </row>
    <row r="10" spans="1:10" ht="10.9" customHeight="1" x14ac:dyDescent="0.25">
      <c r="B10" s="201" t="s">
        <v>25</v>
      </c>
      <c r="C10" s="202"/>
      <c r="D10" s="203"/>
      <c r="E10" s="204"/>
      <c r="F10" s="204"/>
      <c r="G10" s="205"/>
    </row>
    <row r="11" spans="1:10" ht="10.9" customHeight="1" x14ac:dyDescent="0.25">
      <c r="B11" s="198" t="s">
        <v>158</v>
      </c>
      <c r="C11" s="199"/>
      <c r="D11" s="206" t="s">
        <v>159</v>
      </c>
      <c r="E11" s="207"/>
      <c r="F11" s="208" t="s">
        <v>160</v>
      </c>
      <c r="G11" s="209"/>
      <c r="H11" s="210"/>
    </row>
    <row r="12" spans="1:10" ht="10.9" customHeight="1" x14ac:dyDescent="0.25">
      <c r="B12" s="198" t="s">
        <v>161</v>
      </c>
      <c r="C12" s="211">
        <v>100000</v>
      </c>
      <c r="D12" s="212" t="s">
        <v>162</v>
      </c>
      <c r="E12" s="213">
        <v>36</v>
      </c>
      <c r="F12" s="198" t="s">
        <v>163</v>
      </c>
      <c r="G12" s="209">
        <v>0.06</v>
      </c>
    </row>
    <row r="13" spans="1:10" ht="10.9" customHeight="1" x14ac:dyDescent="0.25">
      <c r="B13" s="198" t="s">
        <v>11</v>
      </c>
      <c r="C13" s="214" t="s">
        <v>164</v>
      </c>
      <c r="D13" s="212" t="s">
        <v>165</v>
      </c>
      <c r="E13" s="215">
        <f>ROUNDUP(E12/12,2)</f>
        <v>3</v>
      </c>
      <c r="F13" s="198" t="s">
        <v>166</v>
      </c>
      <c r="G13" s="209">
        <f>G12/12</f>
        <v>5.0000000000000001E-3</v>
      </c>
      <c r="H13" s="216"/>
    </row>
    <row r="14" spans="1:10" ht="10.9" customHeight="1" x14ac:dyDescent="0.25">
      <c r="B14" s="198" t="s">
        <v>167</v>
      </c>
      <c r="C14" s="217">
        <v>43862</v>
      </c>
      <c r="D14" s="269" t="s">
        <v>168</v>
      </c>
      <c r="E14" s="269"/>
      <c r="F14" s="208" t="s">
        <v>169</v>
      </c>
      <c r="G14" s="218"/>
      <c r="H14" s="219"/>
      <c r="J14" s="220">
        <f>C12</f>
        <v>100000</v>
      </c>
    </row>
    <row r="15" spans="1:10" ht="10.9" customHeight="1" x14ac:dyDescent="0.25">
      <c r="B15" s="198" t="s">
        <v>170</v>
      </c>
      <c r="C15" s="218">
        <f>IFERROR(EDATE(C14,E12-1),"")</f>
        <v>44927</v>
      </c>
      <c r="D15" s="198" t="str">
        <f>CONCATENATE("for ",E13," year/s:")</f>
        <v>for 3 year/s:</v>
      </c>
      <c r="E15" s="209">
        <f>E16*E13</f>
        <v>9.518950000000001E-2</v>
      </c>
      <c r="F15" s="198" t="s">
        <v>163</v>
      </c>
      <c r="G15" s="209">
        <f>(1+G16)^12-1</f>
        <v>5.8334552528451544E-2</v>
      </c>
      <c r="H15" s="219"/>
      <c r="J15" s="220">
        <f>C12*E15</f>
        <v>9518.9500000000007</v>
      </c>
    </row>
    <row r="16" spans="1:10" ht="10.9" customHeight="1" x14ac:dyDescent="0.25">
      <c r="B16" s="198" t="s">
        <v>171</v>
      </c>
      <c r="C16" s="221">
        <f>ROUNDUP(PMT(G13,E12,-C12),2)</f>
        <v>3042.2000000000003</v>
      </c>
      <c r="D16" s="198" t="s">
        <v>163</v>
      </c>
      <c r="E16" s="209">
        <f>E81/D81/E13</f>
        <v>3.1729833333333339E-2</v>
      </c>
      <c r="F16" s="198" t="s">
        <v>166</v>
      </c>
      <c r="G16" s="209">
        <f>IRR(F19:F80)</f>
        <v>4.7358870042715218E-3</v>
      </c>
      <c r="H16" s="219"/>
      <c r="J16" s="220">
        <f>SUM(J14:J15)</f>
        <v>109518.95</v>
      </c>
    </row>
    <row r="17" spans="1:10" ht="10.9" customHeight="1" x14ac:dyDescent="0.25">
      <c r="B17" s="198"/>
      <c r="C17" s="198"/>
      <c r="D17" s="222"/>
      <c r="E17" s="198"/>
      <c r="F17" s="198"/>
      <c r="H17" s="219"/>
      <c r="J17" s="198"/>
    </row>
    <row r="18" spans="1:10" ht="10.9" customHeight="1" x14ac:dyDescent="0.25">
      <c r="A18" s="223">
        <v>0</v>
      </c>
      <c r="B18" s="224" t="s">
        <v>172</v>
      </c>
      <c r="C18" s="225" t="s">
        <v>173</v>
      </c>
      <c r="D18" s="224" t="s">
        <v>41</v>
      </c>
      <c r="E18" s="224" t="s">
        <v>42</v>
      </c>
      <c r="F18" s="224" t="s">
        <v>174</v>
      </c>
      <c r="G18" s="225" t="s">
        <v>175</v>
      </c>
      <c r="H18" s="223">
        <v>0</v>
      </c>
      <c r="J18" s="198"/>
    </row>
    <row r="19" spans="1:10" ht="10.9" customHeight="1" x14ac:dyDescent="0.25">
      <c r="A19" s="226">
        <v>1</v>
      </c>
      <c r="B19" s="227" t="str">
        <f>TEXT(EDATE(B20,-1),"mmm-yyyy")</f>
        <v>Dec-2019</v>
      </c>
      <c r="C19" s="228">
        <v>1</v>
      </c>
      <c r="D19" s="229">
        <v>0</v>
      </c>
      <c r="E19" s="229">
        <v>0</v>
      </c>
      <c r="F19" s="229">
        <f>C$12</f>
        <v>100000</v>
      </c>
      <c r="G19" s="229">
        <f>C12</f>
        <v>100000</v>
      </c>
      <c r="H19" s="226">
        <v>1</v>
      </c>
      <c r="J19" s="198"/>
    </row>
    <row r="20" spans="1:10" ht="10.9" customHeight="1" x14ac:dyDescent="0.25">
      <c r="A20" s="226">
        <f>A19+1</f>
        <v>2</v>
      </c>
      <c r="B20" s="227" t="str">
        <f>TEXT(EDATE(B21,-1),"mmm-yyyy")</f>
        <v>Jan-2020</v>
      </c>
      <c r="C20" s="230">
        <v>2</v>
      </c>
      <c r="D20" s="231">
        <v>0</v>
      </c>
      <c r="E20" s="231">
        <v>0</v>
      </c>
      <c r="F20" s="231">
        <v>0</v>
      </c>
      <c r="G20" s="231">
        <f>G19</f>
        <v>100000</v>
      </c>
      <c r="H20" s="226">
        <f>H19+1</f>
        <v>2</v>
      </c>
      <c r="I20" s="232"/>
      <c r="J20" s="198"/>
    </row>
    <row r="21" spans="1:10" ht="10.9" customHeight="1" x14ac:dyDescent="0.25">
      <c r="A21" s="226">
        <f t="shared" ref="A21:A80" si="0">A20+1</f>
        <v>3</v>
      </c>
      <c r="B21" s="233" t="str">
        <f>TEXT(C14,"mmm-yyyy")</f>
        <v>Feb-2020</v>
      </c>
      <c r="C21" s="234">
        <v>3</v>
      </c>
      <c r="D21" s="235">
        <f>IF(C21&gt;E$12+2,0,IF(C21=E$12+2,C$12-SUM(D$20:D20),-F21-E21))</f>
        <v>2542.2000000000003</v>
      </c>
      <c r="E21" s="235">
        <f>ROUND(G20*G$13,2)</f>
        <v>500</v>
      </c>
      <c r="F21" s="235">
        <f>IF(C21&gt;E$12+2,0,IF(C21=E$12+2,-J$16-SUM(F$20:F20),-$C$16))</f>
        <v>-3042.2000000000003</v>
      </c>
      <c r="G21" s="235">
        <f>G19-D21</f>
        <v>97457.8</v>
      </c>
      <c r="H21" s="226">
        <f t="shared" ref="H21:H80" si="1">H20+1</f>
        <v>3</v>
      </c>
    </row>
    <row r="22" spans="1:10" ht="10.9" customHeight="1" x14ac:dyDescent="0.25">
      <c r="A22" s="226">
        <f t="shared" si="0"/>
        <v>4</v>
      </c>
      <c r="B22" s="233" t="str">
        <f>TEXT(EDATE(B21,1),"mmm-yyyy")</f>
        <v>Mar-2020</v>
      </c>
      <c r="C22" s="234">
        <v>4</v>
      </c>
      <c r="D22" s="235">
        <f>IF(C22&gt;E$12+2,0,IF(C22=E$12+2,C$12-SUM(D$20:D21),-F22-E22))</f>
        <v>2554.9100000000003</v>
      </c>
      <c r="E22" s="235">
        <f t="shared" ref="E22:E80" si="2">ROUND(G21*G$13,2)</f>
        <v>487.29</v>
      </c>
      <c r="F22" s="235">
        <f>IF(C22&gt;E$12+2,0,IF(C22=E$12+2,-J$16-SUM(F$20:F21),-$C$16))</f>
        <v>-3042.2000000000003</v>
      </c>
      <c r="G22" s="235">
        <f t="shared" ref="G22:G80" si="3">G21-D22</f>
        <v>94902.89</v>
      </c>
      <c r="H22" s="226">
        <f t="shared" si="1"/>
        <v>4</v>
      </c>
    </row>
    <row r="23" spans="1:10" ht="10.9" customHeight="1" x14ac:dyDescent="0.25">
      <c r="A23" s="226">
        <f t="shared" si="0"/>
        <v>5</v>
      </c>
      <c r="B23" s="233" t="str">
        <f t="shared" ref="B23:B80" si="4">TEXT(EDATE(B22,1),"mmm-yyyy")</f>
        <v>Apr-2020</v>
      </c>
      <c r="C23" s="234">
        <v>5</v>
      </c>
      <c r="D23" s="235">
        <f>IF(C23&gt;E$12+2,0,IF(C23=E$12+2,C$12-SUM(D$20:D22),-F23-E23))</f>
        <v>2567.6900000000005</v>
      </c>
      <c r="E23" s="235">
        <f t="shared" si="2"/>
        <v>474.51</v>
      </c>
      <c r="F23" s="235">
        <f>IF(C23&gt;E$12+2,0,IF(C23=E$12+2,-J$16-SUM(F$20:F22),-$C$16))</f>
        <v>-3042.2000000000003</v>
      </c>
      <c r="G23" s="235">
        <f t="shared" si="3"/>
        <v>92335.2</v>
      </c>
      <c r="H23" s="226">
        <f t="shared" si="1"/>
        <v>5</v>
      </c>
    </row>
    <row r="24" spans="1:10" ht="10.9" customHeight="1" x14ac:dyDescent="0.25">
      <c r="A24" s="226">
        <f t="shared" si="0"/>
        <v>6</v>
      </c>
      <c r="B24" s="233" t="str">
        <f t="shared" si="4"/>
        <v>May-2020</v>
      </c>
      <c r="C24" s="234">
        <v>6</v>
      </c>
      <c r="D24" s="235">
        <f>IF(C24&gt;E$12+2,0,IF(C24=E$12+2,C$12-SUM(D$20:D23),-F24-E24))</f>
        <v>2580.5200000000004</v>
      </c>
      <c r="E24" s="235">
        <f t="shared" si="2"/>
        <v>461.68</v>
      </c>
      <c r="F24" s="235">
        <f>IF(C24&gt;E$12+2,0,IF(C24=E$12+2,-J$16-SUM(F$20:F23),-$C$16))</f>
        <v>-3042.2000000000003</v>
      </c>
      <c r="G24" s="235">
        <f t="shared" si="3"/>
        <v>89754.68</v>
      </c>
      <c r="H24" s="226">
        <f t="shared" si="1"/>
        <v>6</v>
      </c>
    </row>
    <row r="25" spans="1:10" ht="10.9" customHeight="1" x14ac:dyDescent="0.25">
      <c r="A25" s="226">
        <f t="shared" si="0"/>
        <v>7</v>
      </c>
      <c r="B25" s="233" t="str">
        <f t="shared" si="4"/>
        <v>Jun-2020</v>
      </c>
      <c r="C25" s="234">
        <v>7</v>
      </c>
      <c r="D25" s="235">
        <f>IF(C25&gt;E$12+2,0,IF(C25=E$12+2,C$12-SUM(D$20:D24),-F25-E25))</f>
        <v>2593.4300000000003</v>
      </c>
      <c r="E25" s="235">
        <f t="shared" si="2"/>
        <v>448.77</v>
      </c>
      <c r="F25" s="235">
        <f>IF(C25&gt;E$12+2,0,IF(C25=E$12+2,-J$16-SUM(F$20:F24),-$C$16))</f>
        <v>-3042.2000000000003</v>
      </c>
      <c r="G25" s="235">
        <f t="shared" si="3"/>
        <v>87161.25</v>
      </c>
      <c r="H25" s="226">
        <f t="shared" si="1"/>
        <v>7</v>
      </c>
    </row>
    <row r="26" spans="1:10" ht="10.9" customHeight="1" x14ac:dyDescent="0.25">
      <c r="A26" s="226">
        <f t="shared" si="0"/>
        <v>8</v>
      </c>
      <c r="B26" s="233" t="str">
        <f t="shared" si="4"/>
        <v>Jul-2020</v>
      </c>
      <c r="C26" s="234">
        <v>8</v>
      </c>
      <c r="D26" s="235">
        <f>IF(C26&gt;E$12+2,0,IF(C26=E$12+2,C$12-SUM(D$20:D25),-F26-E26))</f>
        <v>2606.3900000000003</v>
      </c>
      <c r="E26" s="235">
        <f t="shared" si="2"/>
        <v>435.81</v>
      </c>
      <c r="F26" s="235">
        <f>IF(C26&gt;E$12+2,0,IF(C26=E$12+2,-J$16-SUM(F$20:F25),-$C$16))</f>
        <v>-3042.2000000000003</v>
      </c>
      <c r="G26" s="235">
        <f t="shared" si="3"/>
        <v>84554.86</v>
      </c>
      <c r="H26" s="226">
        <f t="shared" si="1"/>
        <v>8</v>
      </c>
    </row>
    <row r="27" spans="1:10" ht="10.9" customHeight="1" x14ac:dyDescent="0.25">
      <c r="A27" s="226">
        <f t="shared" si="0"/>
        <v>9</v>
      </c>
      <c r="B27" s="233" t="str">
        <f t="shared" si="4"/>
        <v>Aug-2020</v>
      </c>
      <c r="C27" s="234">
        <v>9</v>
      </c>
      <c r="D27" s="235">
        <f>IF(C27&gt;E$12+2,0,IF(C27=E$12+2,C$12-SUM(D$20:D26),-F27-E27))</f>
        <v>2619.4300000000003</v>
      </c>
      <c r="E27" s="235">
        <f t="shared" si="2"/>
        <v>422.77</v>
      </c>
      <c r="F27" s="235">
        <f>IF(C27&gt;E$12+2,0,IF(C27=E$12+2,-J$16-SUM(F$20:F26),-$C$16))</f>
        <v>-3042.2000000000003</v>
      </c>
      <c r="G27" s="235">
        <f t="shared" si="3"/>
        <v>81935.429999999993</v>
      </c>
      <c r="H27" s="226">
        <f t="shared" si="1"/>
        <v>9</v>
      </c>
    </row>
    <row r="28" spans="1:10" ht="10.9" customHeight="1" x14ac:dyDescent="0.25">
      <c r="A28" s="226">
        <f t="shared" si="0"/>
        <v>10</v>
      </c>
      <c r="B28" s="233" t="str">
        <f t="shared" si="4"/>
        <v>Sep-2020</v>
      </c>
      <c r="C28" s="234">
        <v>10</v>
      </c>
      <c r="D28" s="235">
        <f>IF(C28&gt;E$12+2,0,IF(C28=E$12+2,C$12-SUM(D$20:D27),-F28-E28))</f>
        <v>2632.5200000000004</v>
      </c>
      <c r="E28" s="235">
        <f t="shared" si="2"/>
        <v>409.68</v>
      </c>
      <c r="F28" s="235">
        <f>IF(C28&gt;E$12+2,0,IF(C28=E$12+2,-J$16-SUM(F$20:F27),-$C$16))</f>
        <v>-3042.2000000000003</v>
      </c>
      <c r="G28" s="235">
        <f t="shared" si="3"/>
        <v>79302.909999999989</v>
      </c>
      <c r="H28" s="226">
        <f t="shared" si="1"/>
        <v>10</v>
      </c>
    </row>
    <row r="29" spans="1:10" ht="10.9" customHeight="1" x14ac:dyDescent="0.25">
      <c r="A29" s="226">
        <f t="shared" si="0"/>
        <v>11</v>
      </c>
      <c r="B29" s="233" t="str">
        <f t="shared" si="4"/>
        <v>Oct-2020</v>
      </c>
      <c r="C29" s="234">
        <v>11</v>
      </c>
      <c r="D29" s="235">
        <f>IF(C29&gt;E$12+2,0,IF(C29=E$12+2,C$12-SUM(D$20:D28),-F29-E29))</f>
        <v>2645.6900000000005</v>
      </c>
      <c r="E29" s="235">
        <f t="shared" si="2"/>
        <v>396.51</v>
      </c>
      <c r="F29" s="235">
        <f>IF(C29&gt;E$12+2,0,IF(C29=E$12+2,-J$16-SUM(F$20:F28),-$C$16))</f>
        <v>-3042.2000000000003</v>
      </c>
      <c r="G29" s="235">
        <f t="shared" si="3"/>
        <v>76657.219999999987</v>
      </c>
      <c r="H29" s="226">
        <f t="shared" si="1"/>
        <v>11</v>
      </c>
    </row>
    <row r="30" spans="1:10" ht="10.9" customHeight="1" x14ac:dyDescent="0.25">
      <c r="A30" s="226">
        <f t="shared" si="0"/>
        <v>12</v>
      </c>
      <c r="B30" s="233" t="str">
        <f t="shared" si="4"/>
        <v>Nov-2020</v>
      </c>
      <c r="C30" s="234">
        <v>12</v>
      </c>
      <c r="D30" s="235">
        <f>IF(C30&gt;E$12+2,0,IF(C30=E$12+2,C$12-SUM(D$20:D29),-F30-E30))</f>
        <v>2658.9100000000003</v>
      </c>
      <c r="E30" s="235">
        <f t="shared" si="2"/>
        <v>383.29</v>
      </c>
      <c r="F30" s="235">
        <f>IF(C30&gt;E$12+2,0,IF(C30=E$12+2,-J$16-SUM(F$20:F29),-$C$16))</f>
        <v>-3042.2000000000003</v>
      </c>
      <c r="G30" s="235">
        <f t="shared" si="3"/>
        <v>73998.309999999983</v>
      </c>
      <c r="H30" s="226">
        <f t="shared" si="1"/>
        <v>12</v>
      </c>
    </row>
    <row r="31" spans="1:10" ht="10.9" customHeight="1" x14ac:dyDescent="0.25">
      <c r="A31" s="226">
        <f t="shared" si="0"/>
        <v>13</v>
      </c>
      <c r="B31" s="233" t="str">
        <f t="shared" si="4"/>
        <v>Dec-2020</v>
      </c>
      <c r="C31" s="234">
        <v>13</v>
      </c>
      <c r="D31" s="235">
        <f>IF(C31&gt;E$12+2,0,IF(C31=E$12+2,C$12-SUM(D$20:D30),-F31-E31))</f>
        <v>2672.21</v>
      </c>
      <c r="E31" s="235">
        <f t="shared" si="2"/>
        <v>369.99</v>
      </c>
      <c r="F31" s="235">
        <f>IF(C31&gt;E$12+2,0,IF(C31=E$12+2,-J$16-SUM(F$20:F30),-$C$16))</f>
        <v>-3042.2000000000003</v>
      </c>
      <c r="G31" s="235">
        <f t="shared" si="3"/>
        <v>71326.099999999977</v>
      </c>
      <c r="H31" s="226">
        <f t="shared" si="1"/>
        <v>13</v>
      </c>
    </row>
    <row r="32" spans="1:10" ht="10.9" customHeight="1" x14ac:dyDescent="0.25">
      <c r="A32" s="226">
        <f t="shared" si="0"/>
        <v>14</v>
      </c>
      <c r="B32" s="233" t="str">
        <f t="shared" si="4"/>
        <v>Jan-2021</v>
      </c>
      <c r="C32" s="234">
        <v>14</v>
      </c>
      <c r="D32" s="235">
        <f>IF(C32&gt;E$12+2,0,IF(C32=E$12+2,C$12-SUM(D$20:D31),-F32-E32))</f>
        <v>2685.57</v>
      </c>
      <c r="E32" s="235">
        <f t="shared" si="2"/>
        <v>356.63</v>
      </c>
      <c r="F32" s="235">
        <f>IF(C32&gt;E$12+2,0,IF(C32=E$12+2,-J$16-SUM(F$20:F31),-$C$16))</f>
        <v>-3042.2000000000003</v>
      </c>
      <c r="G32" s="235">
        <f t="shared" si="3"/>
        <v>68640.52999999997</v>
      </c>
      <c r="H32" s="226">
        <f t="shared" si="1"/>
        <v>14</v>
      </c>
    </row>
    <row r="33" spans="1:8" ht="10.9" customHeight="1" x14ac:dyDescent="0.25">
      <c r="A33" s="226">
        <f t="shared" si="0"/>
        <v>15</v>
      </c>
      <c r="B33" s="233" t="str">
        <f t="shared" si="4"/>
        <v>Feb-2021</v>
      </c>
      <c r="C33" s="234">
        <v>15</v>
      </c>
      <c r="D33" s="235">
        <f>IF(C33&gt;E$12+2,0,IF(C33=E$12+2,C$12-SUM(D$20:D32),-F33-E33))</f>
        <v>2699.0000000000005</v>
      </c>
      <c r="E33" s="235">
        <f t="shared" si="2"/>
        <v>343.2</v>
      </c>
      <c r="F33" s="235">
        <f>IF(C33&gt;E$12+2,0,IF(C33=E$12+2,-J$16-SUM(F$20:F32),-$C$16))</f>
        <v>-3042.2000000000003</v>
      </c>
      <c r="G33" s="235">
        <f t="shared" si="3"/>
        <v>65941.52999999997</v>
      </c>
      <c r="H33" s="226">
        <f t="shared" si="1"/>
        <v>15</v>
      </c>
    </row>
    <row r="34" spans="1:8" ht="10.9" customHeight="1" x14ac:dyDescent="0.25">
      <c r="A34" s="226">
        <f t="shared" si="0"/>
        <v>16</v>
      </c>
      <c r="B34" s="233" t="str">
        <f t="shared" si="4"/>
        <v>Mar-2021</v>
      </c>
      <c r="C34" s="234">
        <v>16</v>
      </c>
      <c r="D34" s="235">
        <f>IF(C34&gt;E$12+2,0,IF(C34=E$12+2,C$12-SUM(D$20:D33),-F34-E34))</f>
        <v>2712.4900000000002</v>
      </c>
      <c r="E34" s="235">
        <f t="shared" si="2"/>
        <v>329.71</v>
      </c>
      <c r="F34" s="235">
        <f>IF(C34&gt;E$12+2,0,IF(C34=E$12+2,-J$16-SUM(F$20:F33),-$C$16))</f>
        <v>-3042.2000000000003</v>
      </c>
      <c r="G34" s="235">
        <f t="shared" si="3"/>
        <v>63229.039999999972</v>
      </c>
      <c r="H34" s="226">
        <f t="shared" si="1"/>
        <v>16</v>
      </c>
    </row>
    <row r="35" spans="1:8" ht="10.9" customHeight="1" x14ac:dyDescent="0.25">
      <c r="A35" s="226">
        <f t="shared" si="0"/>
        <v>17</v>
      </c>
      <c r="B35" s="233" t="str">
        <f t="shared" si="4"/>
        <v>Apr-2021</v>
      </c>
      <c r="C35" s="234">
        <v>17</v>
      </c>
      <c r="D35" s="235">
        <f>IF(C35&gt;E$12+2,0,IF(C35=E$12+2,C$12-SUM(D$20:D34),-F35-E35))</f>
        <v>2726.05</v>
      </c>
      <c r="E35" s="235">
        <f t="shared" si="2"/>
        <v>316.14999999999998</v>
      </c>
      <c r="F35" s="235">
        <f>IF(C35&gt;E$12+2,0,IF(C35=E$12+2,-J$16-SUM(F$20:F34),-$C$16))</f>
        <v>-3042.2000000000003</v>
      </c>
      <c r="G35" s="235">
        <f t="shared" si="3"/>
        <v>60502.989999999969</v>
      </c>
      <c r="H35" s="226">
        <f t="shared" si="1"/>
        <v>17</v>
      </c>
    </row>
    <row r="36" spans="1:8" ht="10.9" customHeight="1" x14ac:dyDescent="0.25">
      <c r="A36" s="226">
        <f t="shared" si="0"/>
        <v>18</v>
      </c>
      <c r="B36" s="233" t="str">
        <f t="shared" si="4"/>
        <v>May-2021</v>
      </c>
      <c r="C36" s="234">
        <v>18</v>
      </c>
      <c r="D36" s="235">
        <f>IF(C36&gt;E$12+2,0,IF(C36=E$12+2,C$12-SUM(D$20:D35),-F36-E36))</f>
        <v>2739.6900000000005</v>
      </c>
      <c r="E36" s="235">
        <f t="shared" si="2"/>
        <v>302.51</v>
      </c>
      <c r="F36" s="235">
        <f>IF(C36&gt;E$12+2,0,IF(C36=E$12+2,-J$16-SUM(F$20:F35),-$C$16))</f>
        <v>-3042.2000000000003</v>
      </c>
      <c r="G36" s="235">
        <f t="shared" si="3"/>
        <v>57763.299999999967</v>
      </c>
      <c r="H36" s="226">
        <f t="shared" si="1"/>
        <v>18</v>
      </c>
    </row>
    <row r="37" spans="1:8" ht="10.9" customHeight="1" x14ac:dyDescent="0.25">
      <c r="A37" s="226">
        <f t="shared" si="0"/>
        <v>19</v>
      </c>
      <c r="B37" s="233" t="str">
        <f t="shared" si="4"/>
        <v>Jun-2021</v>
      </c>
      <c r="C37" s="234">
        <v>19</v>
      </c>
      <c r="D37" s="235">
        <f>IF(C37&gt;E$12+2,0,IF(C37=E$12+2,C$12-SUM(D$20:D36),-F37-E37))</f>
        <v>2753.38</v>
      </c>
      <c r="E37" s="235">
        <f t="shared" si="2"/>
        <v>288.82</v>
      </c>
      <c r="F37" s="235">
        <f>IF(C37&gt;E$12+2,0,IF(C37=E$12+2,-J$16-SUM(F$20:F36),-$C$16))</f>
        <v>-3042.2000000000003</v>
      </c>
      <c r="G37" s="235">
        <f t="shared" si="3"/>
        <v>55009.919999999969</v>
      </c>
      <c r="H37" s="226">
        <f t="shared" si="1"/>
        <v>19</v>
      </c>
    </row>
    <row r="38" spans="1:8" ht="10.9" customHeight="1" x14ac:dyDescent="0.25">
      <c r="A38" s="226">
        <f t="shared" si="0"/>
        <v>20</v>
      </c>
      <c r="B38" s="233" t="str">
        <f t="shared" si="4"/>
        <v>Jul-2021</v>
      </c>
      <c r="C38" s="234">
        <v>20</v>
      </c>
      <c r="D38" s="235">
        <f>IF(C38&gt;E$12+2,0,IF(C38=E$12+2,C$12-SUM(D$20:D37),-F38-E38))</f>
        <v>2767.15</v>
      </c>
      <c r="E38" s="235">
        <f t="shared" si="2"/>
        <v>275.05</v>
      </c>
      <c r="F38" s="235">
        <f>IF(C38&gt;E$12+2,0,IF(C38=E$12+2,-J$16-SUM(F$20:F37),-$C$16))</f>
        <v>-3042.2000000000003</v>
      </c>
      <c r="G38" s="235">
        <f t="shared" si="3"/>
        <v>52242.769999999968</v>
      </c>
      <c r="H38" s="226">
        <f t="shared" si="1"/>
        <v>20</v>
      </c>
    </row>
    <row r="39" spans="1:8" ht="10.9" customHeight="1" x14ac:dyDescent="0.25">
      <c r="A39" s="226">
        <f t="shared" si="0"/>
        <v>21</v>
      </c>
      <c r="B39" s="233" t="str">
        <f t="shared" si="4"/>
        <v>Aug-2021</v>
      </c>
      <c r="C39" s="234">
        <v>21</v>
      </c>
      <c r="D39" s="235">
        <f>IF(C39&gt;E$12+2,0,IF(C39=E$12+2,C$12-SUM(D$20:D38),-F39-E39))</f>
        <v>2780.9900000000002</v>
      </c>
      <c r="E39" s="235">
        <f t="shared" si="2"/>
        <v>261.20999999999998</v>
      </c>
      <c r="F39" s="235">
        <f>IF(C39&gt;E$12+2,0,IF(C39=E$12+2,-J$16-SUM(F$20:F38),-$C$16))</f>
        <v>-3042.2000000000003</v>
      </c>
      <c r="G39" s="235">
        <f t="shared" si="3"/>
        <v>49461.77999999997</v>
      </c>
      <c r="H39" s="226">
        <f t="shared" si="1"/>
        <v>21</v>
      </c>
    </row>
    <row r="40" spans="1:8" ht="10.9" customHeight="1" x14ac:dyDescent="0.25">
      <c r="A40" s="226">
        <f t="shared" si="0"/>
        <v>22</v>
      </c>
      <c r="B40" s="233" t="str">
        <f t="shared" si="4"/>
        <v>Sep-2021</v>
      </c>
      <c r="C40" s="234">
        <v>22</v>
      </c>
      <c r="D40" s="235">
        <f>IF(C40&gt;E$12+2,0,IF(C40=E$12+2,C$12-SUM(D$20:D39),-F40-E40))</f>
        <v>2794.8900000000003</v>
      </c>
      <c r="E40" s="235">
        <f t="shared" si="2"/>
        <v>247.31</v>
      </c>
      <c r="F40" s="235">
        <f>IF(C40&gt;E$12+2,0,IF(C40=E$12+2,-J$16-SUM(F$20:F39),-$C$16))</f>
        <v>-3042.2000000000003</v>
      </c>
      <c r="G40" s="235">
        <f t="shared" si="3"/>
        <v>46666.88999999997</v>
      </c>
      <c r="H40" s="226">
        <f t="shared" si="1"/>
        <v>22</v>
      </c>
    </row>
    <row r="41" spans="1:8" ht="10.9" customHeight="1" x14ac:dyDescent="0.25">
      <c r="A41" s="226">
        <f t="shared" si="0"/>
        <v>23</v>
      </c>
      <c r="B41" s="233" t="str">
        <f t="shared" si="4"/>
        <v>Oct-2021</v>
      </c>
      <c r="C41" s="234">
        <v>23</v>
      </c>
      <c r="D41" s="235">
        <f>IF(C41&gt;E$12+2,0,IF(C41=E$12+2,C$12-SUM(D$20:D40),-F41-E41))</f>
        <v>2808.8700000000003</v>
      </c>
      <c r="E41" s="235">
        <f t="shared" si="2"/>
        <v>233.33</v>
      </c>
      <c r="F41" s="235">
        <f>IF(C41&gt;E$12+2,0,IF(C41=E$12+2,-J$16-SUM(F$20:F40),-$C$16))</f>
        <v>-3042.2000000000003</v>
      </c>
      <c r="G41" s="235">
        <f t="shared" si="3"/>
        <v>43858.019999999968</v>
      </c>
      <c r="H41" s="226">
        <f t="shared" si="1"/>
        <v>23</v>
      </c>
    </row>
    <row r="42" spans="1:8" ht="10.9" customHeight="1" x14ac:dyDescent="0.25">
      <c r="A42" s="226">
        <f t="shared" si="0"/>
        <v>24</v>
      </c>
      <c r="B42" s="233" t="str">
        <f t="shared" si="4"/>
        <v>Nov-2021</v>
      </c>
      <c r="C42" s="234">
        <v>24</v>
      </c>
      <c r="D42" s="235">
        <f>IF(C42&gt;E$12+2,0,IF(C42=E$12+2,C$12-SUM(D$20:D41),-F42-E42))</f>
        <v>2822.9100000000003</v>
      </c>
      <c r="E42" s="235">
        <f t="shared" si="2"/>
        <v>219.29</v>
      </c>
      <c r="F42" s="235">
        <f>IF(C42&gt;E$12+2,0,IF(C42=E$12+2,-J$16-SUM(F$20:F41),-$C$16))</f>
        <v>-3042.2000000000003</v>
      </c>
      <c r="G42" s="235">
        <f t="shared" si="3"/>
        <v>41035.109999999964</v>
      </c>
      <c r="H42" s="226">
        <f t="shared" si="1"/>
        <v>24</v>
      </c>
    </row>
    <row r="43" spans="1:8" ht="10.9" customHeight="1" x14ac:dyDescent="0.25">
      <c r="A43" s="226">
        <f t="shared" si="0"/>
        <v>25</v>
      </c>
      <c r="B43" s="233" t="str">
        <f t="shared" si="4"/>
        <v>Dec-2021</v>
      </c>
      <c r="C43" s="234">
        <v>25</v>
      </c>
      <c r="D43" s="235">
        <f>IF(C43&gt;E$12+2,0,IF(C43=E$12+2,C$12-SUM(D$20:D42),-F43-E43))</f>
        <v>2837.0200000000004</v>
      </c>
      <c r="E43" s="235">
        <f t="shared" si="2"/>
        <v>205.18</v>
      </c>
      <c r="F43" s="235">
        <f>IF(C43&gt;E$12+2,0,IF(C43=E$12+2,-J$16-SUM(F$20:F42),-$C$16))</f>
        <v>-3042.2000000000003</v>
      </c>
      <c r="G43" s="235">
        <f t="shared" si="3"/>
        <v>38198.089999999967</v>
      </c>
      <c r="H43" s="226">
        <f t="shared" si="1"/>
        <v>25</v>
      </c>
    </row>
    <row r="44" spans="1:8" ht="10.9" customHeight="1" x14ac:dyDescent="0.25">
      <c r="A44" s="226">
        <f t="shared" si="0"/>
        <v>26</v>
      </c>
      <c r="B44" s="233" t="str">
        <f t="shared" si="4"/>
        <v>Jan-2022</v>
      </c>
      <c r="C44" s="234">
        <v>26</v>
      </c>
      <c r="D44" s="235">
        <f>IF(C44&gt;E$12+2,0,IF(C44=E$12+2,C$12-SUM(D$20:D43),-F44-E44))</f>
        <v>2851.21</v>
      </c>
      <c r="E44" s="235">
        <f t="shared" si="2"/>
        <v>190.99</v>
      </c>
      <c r="F44" s="235">
        <f>IF(C44&gt;E$12+2,0,IF(C44=E$12+2,-J$16-SUM(F$20:F43),-$C$16))</f>
        <v>-3042.2000000000003</v>
      </c>
      <c r="G44" s="235">
        <f t="shared" si="3"/>
        <v>35346.879999999968</v>
      </c>
      <c r="H44" s="226">
        <f t="shared" si="1"/>
        <v>26</v>
      </c>
    </row>
    <row r="45" spans="1:8" ht="10.9" customHeight="1" x14ac:dyDescent="0.25">
      <c r="A45" s="226">
        <f t="shared" si="0"/>
        <v>27</v>
      </c>
      <c r="B45" s="233" t="str">
        <f t="shared" si="4"/>
        <v>Feb-2022</v>
      </c>
      <c r="C45" s="234">
        <v>27</v>
      </c>
      <c r="D45" s="235">
        <f>IF(C45&gt;E$12+2,0,IF(C45=E$12+2,C$12-SUM(D$20:D44),-F45-E45))</f>
        <v>2865.4700000000003</v>
      </c>
      <c r="E45" s="235">
        <f t="shared" si="2"/>
        <v>176.73</v>
      </c>
      <c r="F45" s="235">
        <f>IF(C45&gt;E$12+2,0,IF(C45=E$12+2,-J$16-SUM(F$20:F44),-$C$16))</f>
        <v>-3042.2000000000003</v>
      </c>
      <c r="G45" s="235">
        <f t="shared" si="3"/>
        <v>32481.409999999967</v>
      </c>
      <c r="H45" s="226">
        <f t="shared" si="1"/>
        <v>27</v>
      </c>
    </row>
    <row r="46" spans="1:8" ht="10.9" customHeight="1" x14ac:dyDescent="0.25">
      <c r="A46" s="226">
        <f t="shared" si="0"/>
        <v>28</v>
      </c>
      <c r="B46" s="233" t="str">
        <f t="shared" si="4"/>
        <v>Mar-2022</v>
      </c>
      <c r="C46" s="234">
        <v>28</v>
      </c>
      <c r="D46" s="235">
        <f>IF(C46&gt;E$12+2,0,IF(C46=E$12+2,C$12-SUM(D$20:D45),-F46-E46))</f>
        <v>2879.7900000000004</v>
      </c>
      <c r="E46" s="235">
        <f t="shared" si="2"/>
        <v>162.41</v>
      </c>
      <c r="F46" s="235">
        <f>IF(C46&gt;E$12+2,0,IF(C46=E$12+2,-J$16-SUM(F$20:F45),-$C$16))</f>
        <v>-3042.2000000000003</v>
      </c>
      <c r="G46" s="235">
        <f t="shared" si="3"/>
        <v>29601.619999999966</v>
      </c>
      <c r="H46" s="226">
        <f t="shared" si="1"/>
        <v>28</v>
      </c>
    </row>
    <row r="47" spans="1:8" ht="10.9" customHeight="1" x14ac:dyDescent="0.25">
      <c r="A47" s="226">
        <f t="shared" si="0"/>
        <v>29</v>
      </c>
      <c r="B47" s="233" t="str">
        <f t="shared" si="4"/>
        <v>Apr-2022</v>
      </c>
      <c r="C47" s="234">
        <v>29</v>
      </c>
      <c r="D47" s="235">
        <f>IF(C47&gt;E$12+2,0,IF(C47=E$12+2,C$12-SUM(D$20:D46),-F47-E47))</f>
        <v>2894.1900000000005</v>
      </c>
      <c r="E47" s="235">
        <f t="shared" si="2"/>
        <v>148.01</v>
      </c>
      <c r="F47" s="235">
        <f>IF(C47&gt;E$12+2,0,IF(C47=E$12+2,-J$16-SUM(F$20:F46),-$C$16))</f>
        <v>-3042.2000000000003</v>
      </c>
      <c r="G47" s="235">
        <f t="shared" si="3"/>
        <v>26707.429999999964</v>
      </c>
      <c r="H47" s="226">
        <f t="shared" si="1"/>
        <v>29</v>
      </c>
    </row>
    <row r="48" spans="1:8" ht="10.9" customHeight="1" x14ac:dyDescent="0.25">
      <c r="A48" s="226">
        <f t="shared" si="0"/>
        <v>30</v>
      </c>
      <c r="B48" s="233" t="str">
        <f t="shared" si="4"/>
        <v>May-2022</v>
      </c>
      <c r="C48" s="234">
        <v>30</v>
      </c>
      <c r="D48" s="235">
        <f>IF(C48&gt;E$12+2,0,IF(C48=E$12+2,C$12-SUM(D$20:D47),-F48-E48))</f>
        <v>2908.6600000000003</v>
      </c>
      <c r="E48" s="235">
        <f t="shared" si="2"/>
        <v>133.54</v>
      </c>
      <c r="F48" s="235">
        <f>IF(C48&gt;E$12+2,0,IF(C48=E$12+2,-J$16-SUM(F$20:F47),-$C$16))</f>
        <v>-3042.2000000000003</v>
      </c>
      <c r="G48" s="235">
        <f t="shared" si="3"/>
        <v>23798.769999999964</v>
      </c>
      <c r="H48" s="226">
        <f t="shared" si="1"/>
        <v>30</v>
      </c>
    </row>
    <row r="49" spans="1:8" ht="10.9" customHeight="1" x14ac:dyDescent="0.25">
      <c r="A49" s="226">
        <f t="shared" si="0"/>
        <v>31</v>
      </c>
      <c r="B49" s="233" t="str">
        <f t="shared" si="4"/>
        <v>Jun-2022</v>
      </c>
      <c r="C49" s="234">
        <v>31</v>
      </c>
      <c r="D49" s="235">
        <f>IF(C49&gt;E$12+2,0,IF(C49=E$12+2,C$12-SUM(D$20:D48),-F49-E49))</f>
        <v>2923.2100000000005</v>
      </c>
      <c r="E49" s="235">
        <f t="shared" si="2"/>
        <v>118.99</v>
      </c>
      <c r="F49" s="235">
        <f>IF(C49&gt;E$12+2,0,IF(C49=E$12+2,-J$16-SUM(F$20:F48),-$C$16))</f>
        <v>-3042.2000000000003</v>
      </c>
      <c r="G49" s="235">
        <f t="shared" si="3"/>
        <v>20875.559999999965</v>
      </c>
      <c r="H49" s="226">
        <f t="shared" si="1"/>
        <v>31</v>
      </c>
    </row>
    <row r="50" spans="1:8" ht="10.9" customHeight="1" x14ac:dyDescent="0.25">
      <c r="A50" s="226">
        <f t="shared" si="0"/>
        <v>32</v>
      </c>
      <c r="B50" s="233" t="str">
        <f t="shared" si="4"/>
        <v>Jul-2022</v>
      </c>
      <c r="C50" s="234">
        <v>32</v>
      </c>
      <c r="D50" s="235">
        <f>IF(C50&gt;E$12+2,0,IF(C50=E$12+2,C$12-SUM(D$20:D49),-F50-E50))</f>
        <v>2937.82</v>
      </c>
      <c r="E50" s="235">
        <f t="shared" si="2"/>
        <v>104.38</v>
      </c>
      <c r="F50" s="235">
        <f>IF(C50&gt;E$12+2,0,IF(C50=E$12+2,-J$16-SUM(F$20:F49),-$C$16))</f>
        <v>-3042.2000000000003</v>
      </c>
      <c r="G50" s="235">
        <f t="shared" si="3"/>
        <v>17937.739999999965</v>
      </c>
      <c r="H50" s="226">
        <f t="shared" si="1"/>
        <v>32</v>
      </c>
    </row>
    <row r="51" spans="1:8" ht="10.9" customHeight="1" x14ac:dyDescent="0.25">
      <c r="A51" s="226">
        <f t="shared" si="0"/>
        <v>33</v>
      </c>
      <c r="B51" s="233" t="str">
        <f t="shared" si="4"/>
        <v>Aug-2022</v>
      </c>
      <c r="C51" s="234">
        <v>33</v>
      </c>
      <c r="D51" s="235">
        <f>IF(C51&gt;E$12+2,0,IF(C51=E$12+2,C$12-SUM(D$20:D50),-F51-E51))</f>
        <v>2952.51</v>
      </c>
      <c r="E51" s="235">
        <f t="shared" si="2"/>
        <v>89.69</v>
      </c>
      <c r="F51" s="235">
        <f>IF(C51&gt;E$12+2,0,IF(C51=E$12+2,-J$16-SUM(F$20:F50),-$C$16))</f>
        <v>-3042.2000000000003</v>
      </c>
      <c r="G51" s="235">
        <f t="shared" si="3"/>
        <v>14985.229999999965</v>
      </c>
      <c r="H51" s="226">
        <f t="shared" si="1"/>
        <v>33</v>
      </c>
    </row>
    <row r="52" spans="1:8" ht="10.9" customHeight="1" x14ac:dyDescent="0.25">
      <c r="A52" s="226">
        <f t="shared" si="0"/>
        <v>34</v>
      </c>
      <c r="B52" s="233" t="str">
        <f t="shared" si="4"/>
        <v>Sep-2022</v>
      </c>
      <c r="C52" s="234">
        <v>34</v>
      </c>
      <c r="D52" s="235">
        <f>IF(C52&gt;E$12+2,0,IF(C52=E$12+2,C$12-SUM(D$20:D51),-F52-E52))</f>
        <v>2967.2700000000004</v>
      </c>
      <c r="E52" s="235">
        <f t="shared" si="2"/>
        <v>74.930000000000007</v>
      </c>
      <c r="F52" s="235">
        <f>IF(C52&gt;E$12+2,0,IF(C52=E$12+2,-J$16-SUM(F$20:F51),-$C$16))</f>
        <v>-3042.2000000000003</v>
      </c>
      <c r="G52" s="235">
        <f t="shared" si="3"/>
        <v>12017.959999999965</v>
      </c>
      <c r="H52" s="226">
        <f t="shared" si="1"/>
        <v>34</v>
      </c>
    </row>
    <row r="53" spans="1:8" ht="10.9" customHeight="1" x14ac:dyDescent="0.25">
      <c r="A53" s="226">
        <f t="shared" si="0"/>
        <v>35</v>
      </c>
      <c r="B53" s="233" t="str">
        <f t="shared" si="4"/>
        <v>Oct-2022</v>
      </c>
      <c r="C53" s="234">
        <v>35</v>
      </c>
      <c r="D53" s="235">
        <f>IF(C53&gt;E$12+2,0,IF(C53=E$12+2,C$12-SUM(D$20:D52),-F53-E53))</f>
        <v>2982.11</v>
      </c>
      <c r="E53" s="235">
        <f t="shared" si="2"/>
        <v>60.09</v>
      </c>
      <c r="F53" s="235">
        <f>IF(C53&gt;E$12+2,0,IF(C53=E$12+2,-J$16-SUM(F$20:F52),-$C$16))</f>
        <v>-3042.2000000000003</v>
      </c>
      <c r="G53" s="235">
        <f t="shared" si="3"/>
        <v>9035.849999999964</v>
      </c>
      <c r="H53" s="226">
        <f t="shared" si="1"/>
        <v>35</v>
      </c>
    </row>
    <row r="54" spans="1:8" ht="10.9" customHeight="1" x14ac:dyDescent="0.25">
      <c r="A54" s="226">
        <f t="shared" si="0"/>
        <v>36</v>
      </c>
      <c r="B54" s="233" t="str">
        <f t="shared" si="4"/>
        <v>Nov-2022</v>
      </c>
      <c r="C54" s="234">
        <v>36</v>
      </c>
      <c r="D54" s="235">
        <f>IF(C54&gt;E$12+2,0,IF(C54=E$12+2,C$12-SUM(D$20:D53),-F54-E54))</f>
        <v>2997.0200000000004</v>
      </c>
      <c r="E54" s="235">
        <f t="shared" si="2"/>
        <v>45.18</v>
      </c>
      <c r="F54" s="235">
        <f>IF(C54&gt;E$12+2,0,IF(C54=E$12+2,-J$16-SUM(F$20:F53),-$C$16))</f>
        <v>-3042.2000000000003</v>
      </c>
      <c r="G54" s="235">
        <f t="shared" si="3"/>
        <v>6038.8299999999635</v>
      </c>
      <c r="H54" s="226">
        <f t="shared" si="1"/>
        <v>36</v>
      </c>
    </row>
    <row r="55" spans="1:8" ht="10.9" customHeight="1" x14ac:dyDescent="0.25">
      <c r="A55" s="226">
        <f t="shared" si="0"/>
        <v>37</v>
      </c>
      <c r="B55" s="233" t="str">
        <f t="shared" si="4"/>
        <v>Dec-2022</v>
      </c>
      <c r="C55" s="234">
        <v>37</v>
      </c>
      <c r="D55" s="235">
        <f>IF(C55&gt;E$12+2,0,IF(C55=E$12+2,C$12-SUM(D$20:D54),-F55-E55))</f>
        <v>3012.01</v>
      </c>
      <c r="E55" s="235">
        <f t="shared" si="2"/>
        <v>30.19</v>
      </c>
      <c r="F55" s="235">
        <f>IF(C55&gt;E$12+2,0,IF(C55=E$12+2,-J$16-SUM(F$20:F54),-$C$16))</f>
        <v>-3042.2000000000003</v>
      </c>
      <c r="G55" s="235">
        <f t="shared" si="3"/>
        <v>3026.8199999999633</v>
      </c>
      <c r="H55" s="226">
        <f t="shared" si="1"/>
        <v>37</v>
      </c>
    </row>
    <row r="56" spans="1:8" ht="10.9" customHeight="1" x14ac:dyDescent="0.25">
      <c r="A56" s="226">
        <f t="shared" si="0"/>
        <v>38</v>
      </c>
      <c r="B56" s="233" t="str">
        <f t="shared" si="4"/>
        <v>Jan-2023</v>
      </c>
      <c r="C56" s="234">
        <v>38</v>
      </c>
      <c r="D56" s="235">
        <f>IF(C56&gt;E$12+2,0,IF(C56=E$12+2,C$12-SUM(D$20:D55),-F56-E56))</f>
        <v>3026.8199999999779</v>
      </c>
      <c r="E56" s="235">
        <f t="shared" si="2"/>
        <v>15.13</v>
      </c>
      <c r="F56" s="235">
        <f>IF(C56&gt;E$12+2,0,IF(C56=E$12+2,-J$16-SUM(F$20:F55),-$C$16))</f>
        <v>-3041.9500000000553</v>
      </c>
      <c r="G56" s="235">
        <f t="shared" si="3"/>
        <v>-1.4551915228366852E-11</v>
      </c>
      <c r="H56" s="226">
        <f t="shared" si="1"/>
        <v>38</v>
      </c>
    </row>
    <row r="57" spans="1:8" ht="10.9" customHeight="1" x14ac:dyDescent="0.25">
      <c r="A57" s="226">
        <f t="shared" si="0"/>
        <v>39</v>
      </c>
      <c r="B57" s="233" t="str">
        <f t="shared" si="4"/>
        <v>Feb-2023</v>
      </c>
      <c r="C57" s="234">
        <v>39</v>
      </c>
      <c r="D57" s="235">
        <f>IF(C57&gt;E$12+2,0,IF(C57=E$12+2,C$12-SUM(D$20:D56),-F57-E57))</f>
        <v>0</v>
      </c>
      <c r="E57" s="235">
        <f t="shared" si="2"/>
        <v>0</v>
      </c>
      <c r="F57" s="235">
        <f>IF(C57&gt;E$12+2,0,IF(C57=E$12+2,-J$16-SUM(F$20:F56),-$C$16))</f>
        <v>0</v>
      </c>
      <c r="G57" s="235">
        <f t="shared" si="3"/>
        <v>-1.4551915228366852E-11</v>
      </c>
      <c r="H57" s="226">
        <f t="shared" si="1"/>
        <v>39</v>
      </c>
    </row>
    <row r="58" spans="1:8" ht="10.9" customHeight="1" x14ac:dyDescent="0.25">
      <c r="A58" s="226">
        <f t="shared" si="0"/>
        <v>40</v>
      </c>
      <c r="B58" s="233" t="str">
        <f t="shared" si="4"/>
        <v>Mar-2023</v>
      </c>
      <c r="C58" s="234">
        <v>40</v>
      </c>
      <c r="D58" s="235">
        <f>IF(C58&gt;E$12+2,0,IF(C58=E$12+2,C$12-SUM(D$20:D57),-F58-E58))</f>
        <v>0</v>
      </c>
      <c r="E58" s="235">
        <f t="shared" si="2"/>
        <v>0</v>
      </c>
      <c r="F58" s="235">
        <f>IF(C58&gt;E$12+2,0,IF(C58=E$12+2,-J$16-SUM(F$20:F57),-$C$16))</f>
        <v>0</v>
      </c>
      <c r="G58" s="235">
        <f t="shared" si="3"/>
        <v>-1.4551915228366852E-11</v>
      </c>
      <c r="H58" s="226">
        <f t="shared" si="1"/>
        <v>40</v>
      </c>
    </row>
    <row r="59" spans="1:8" ht="10.9" customHeight="1" x14ac:dyDescent="0.25">
      <c r="A59" s="226">
        <f t="shared" si="0"/>
        <v>41</v>
      </c>
      <c r="B59" s="233" t="str">
        <f t="shared" si="4"/>
        <v>Apr-2023</v>
      </c>
      <c r="C59" s="234">
        <v>41</v>
      </c>
      <c r="D59" s="235">
        <f>IF(C59&gt;E$12+2,0,IF(C59=E$12+2,C$12-SUM(D$20:D58),-F59-E59))</f>
        <v>0</v>
      </c>
      <c r="E59" s="235">
        <f t="shared" si="2"/>
        <v>0</v>
      </c>
      <c r="F59" s="235">
        <f>IF(C59&gt;E$12+2,0,IF(C59=E$12+2,-J$16-SUM(F$20:F58),-$C$16))</f>
        <v>0</v>
      </c>
      <c r="G59" s="235">
        <f t="shared" si="3"/>
        <v>-1.4551915228366852E-11</v>
      </c>
      <c r="H59" s="226">
        <f t="shared" si="1"/>
        <v>41</v>
      </c>
    </row>
    <row r="60" spans="1:8" ht="10.9" customHeight="1" x14ac:dyDescent="0.25">
      <c r="A60" s="226">
        <f t="shared" si="0"/>
        <v>42</v>
      </c>
      <c r="B60" s="233" t="str">
        <f t="shared" si="4"/>
        <v>May-2023</v>
      </c>
      <c r="C60" s="234">
        <v>42</v>
      </c>
      <c r="D60" s="235">
        <f>IF(C60&gt;E$12+2,0,IF(C60=E$12+2,C$12-SUM(D$20:D59),-F60-E60))</f>
        <v>0</v>
      </c>
      <c r="E60" s="235">
        <f t="shared" si="2"/>
        <v>0</v>
      </c>
      <c r="F60" s="235">
        <f>IF(C60&gt;E$12+2,0,IF(C60=E$12+2,-J$16-SUM(F$20:F59),-$C$16))</f>
        <v>0</v>
      </c>
      <c r="G60" s="235">
        <f t="shared" si="3"/>
        <v>-1.4551915228366852E-11</v>
      </c>
      <c r="H60" s="226">
        <f t="shared" si="1"/>
        <v>42</v>
      </c>
    </row>
    <row r="61" spans="1:8" ht="10.9" customHeight="1" x14ac:dyDescent="0.25">
      <c r="A61" s="226">
        <f t="shared" si="0"/>
        <v>43</v>
      </c>
      <c r="B61" s="233" t="str">
        <f t="shared" si="4"/>
        <v>Jun-2023</v>
      </c>
      <c r="C61" s="234">
        <v>43</v>
      </c>
      <c r="D61" s="235">
        <f>IF(C61&gt;E$12+2,0,IF(C61=E$12+2,C$12-SUM(D$20:D60),-F61-E61))</f>
        <v>0</v>
      </c>
      <c r="E61" s="235">
        <f t="shared" si="2"/>
        <v>0</v>
      </c>
      <c r="F61" s="235">
        <f>IF(C61&gt;E$12+2,0,IF(C61=E$12+2,-J$16-SUM(F$20:F60),-$C$16))</f>
        <v>0</v>
      </c>
      <c r="G61" s="235">
        <f t="shared" si="3"/>
        <v>-1.4551915228366852E-11</v>
      </c>
      <c r="H61" s="226">
        <f t="shared" si="1"/>
        <v>43</v>
      </c>
    </row>
    <row r="62" spans="1:8" ht="10.9" customHeight="1" x14ac:dyDescent="0.25">
      <c r="A62" s="226">
        <f t="shared" si="0"/>
        <v>44</v>
      </c>
      <c r="B62" s="233" t="str">
        <f t="shared" si="4"/>
        <v>Jul-2023</v>
      </c>
      <c r="C62" s="234">
        <v>44</v>
      </c>
      <c r="D62" s="235">
        <f>IF(C62&gt;E$12+2,0,IF(C62=E$12+2,C$12-SUM(D$20:D61),-F62-E62))</f>
        <v>0</v>
      </c>
      <c r="E62" s="235">
        <f t="shared" si="2"/>
        <v>0</v>
      </c>
      <c r="F62" s="235">
        <f>IF(C62&gt;E$12+2,0,IF(C62=E$12+2,-J$16-SUM(F$20:F61),-$C$16))</f>
        <v>0</v>
      </c>
      <c r="G62" s="235">
        <f t="shared" si="3"/>
        <v>-1.4551915228366852E-11</v>
      </c>
      <c r="H62" s="226">
        <f t="shared" si="1"/>
        <v>44</v>
      </c>
    </row>
    <row r="63" spans="1:8" ht="10.9" customHeight="1" x14ac:dyDescent="0.25">
      <c r="A63" s="226">
        <f t="shared" si="0"/>
        <v>45</v>
      </c>
      <c r="B63" s="233" t="str">
        <f t="shared" si="4"/>
        <v>Aug-2023</v>
      </c>
      <c r="C63" s="234">
        <v>45</v>
      </c>
      <c r="D63" s="235">
        <f>IF(C63&gt;E$12+2,0,IF(C63=E$12+2,C$12-SUM(D$20:D62),-F63-E63))</f>
        <v>0</v>
      </c>
      <c r="E63" s="235">
        <f t="shared" si="2"/>
        <v>0</v>
      </c>
      <c r="F63" s="235">
        <f>IF(C63&gt;E$12+2,0,IF(C63=E$12+2,-J$16-SUM(F$20:F62),-$C$16))</f>
        <v>0</v>
      </c>
      <c r="G63" s="235">
        <f t="shared" si="3"/>
        <v>-1.4551915228366852E-11</v>
      </c>
      <c r="H63" s="226">
        <f t="shared" si="1"/>
        <v>45</v>
      </c>
    </row>
    <row r="64" spans="1:8" ht="10.9" customHeight="1" x14ac:dyDescent="0.25">
      <c r="A64" s="226">
        <f t="shared" si="0"/>
        <v>46</v>
      </c>
      <c r="B64" s="233" t="str">
        <f t="shared" si="4"/>
        <v>Sep-2023</v>
      </c>
      <c r="C64" s="234">
        <v>46</v>
      </c>
      <c r="D64" s="235">
        <f>IF(C64&gt;E$12+2,0,IF(C64=E$12+2,C$12-SUM(D$20:D63),-F64-E64))</f>
        <v>0</v>
      </c>
      <c r="E64" s="235">
        <f t="shared" si="2"/>
        <v>0</v>
      </c>
      <c r="F64" s="235">
        <f>IF(C64&gt;E$12+2,0,IF(C64=E$12+2,-J$16-SUM(F$20:F63),-$C$16))</f>
        <v>0</v>
      </c>
      <c r="G64" s="235">
        <f t="shared" si="3"/>
        <v>-1.4551915228366852E-11</v>
      </c>
      <c r="H64" s="226">
        <f t="shared" si="1"/>
        <v>46</v>
      </c>
    </row>
    <row r="65" spans="1:8" ht="10.9" customHeight="1" x14ac:dyDescent="0.25">
      <c r="A65" s="226">
        <f t="shared" si="0"/>
        <v>47</v>
      </c>
      <c r="B65" s="233" t="str">
        <f t="shared" si="4"/>
        <v>Oct-2023</v>
      </c>
      <c r="C65" s="234">
        <v>47</v>
      </c>
      <c r="D65" s="235">
        <f>IF(C65&gt;E$12+2,0,IF(C65=E$12+2,C$12-SUM(D$20:D64),-F65-E65))</f>
        <v>0</v>
      </c>
      <c r="E65" s="235">
        <f t="shared" si="2"/>
        <v>0</v>
      </c>
      <c r="F65" s="235">
        <f>IF(C65&gt;E$12+2,0,IF(C65=E$12+2,-J$16-SUM(F$20:F64),-$C$16))</f>
        <v>0</v>
      </c>
      <c r="G65" s="235">
        <f t="shared" si="3"/>
        <v>-1.4551915228366852E-11</v>
      </c>
      <c r="H65" s="226">
        <f t="shared" si="1"/>
        <v>47</v>
      </c>
    </row>
    <row r="66" spans="1:8" ht="10.9" customHeight="1" x14ac:dyDescent="0.25">
      <c r="A66" s="226">
        <f t="shared" si="0"/>
        <v>48</v>
      </c>
      <c r="B66" s="233" t="str">
        <f t="shared" si="4"/>
        <v>Nov-2023</v>
      </c>
      <c r="C66" s="234">
        <v>48</v>
      </c>
      <c r="D66" s="235">
        <f>IF(C66&gt;E$12+2,0,IF(C66=E$12+2,C$12-SUM(D$20:D65),-F66-E66))</f>
        <v>0</v>
      </c>
      <c r="E66" s="235">
        <f t="shared" si="2"/>
        <v>0</v>
      </c>
      <c r="F66" s="235">
        <f>IF(C66&gt;E$12+2,0,IF(C66=E$12+2,-J$16-SUM(F$20:F65),-$C$16))</f>
        <v>0</v>
      </c>
      <c r="G66" s="235">
        <f t="shared" si="3"/>
        <v>-1.4551915228366852E-11</v>
      </c>
      <c r="H66" s="226">
        <f t="shared" si="1"/>
        <v>48</v>
      </c>
    </row>
    <row r="67" spans="1:8" ht="10.9" customHeight="1" x14ac:dyDescent="0.25">
      <c r="A67" s="226">
        <f t="shared" si="0"/>
        <v>49</v>
      </c>
      <c r="B67" s="233" t="str">
        <f t="shared" si="4"/>
        <v>Dec-2023</v>
      </c>
      <c r="C67" s="234">
        <v>49</v>
      </c>
      <c r="D67" s="235">
        <f>IF(C67&gt;E$12+2,0,IF(C67=E$12+2,C$12-SUM(D$20:D66),-F67-E67))</f>
        <v>0</v>
      </c>
      <c r="E67" s="235">
        <f t="shared" si="2"/>
        <v>0</v>
      </c>
      <c r="F67" s="235">
        <f>IF(C67&gt;E$12+2,0,IF(C67=E$12+2,-J$16-SUM(F$20:F66),-$C$16))</f>
        <v>0</v>
      </c>
      <c r="G67" s="235">
        <f t="shared" si="3"/>
        <v>-1.4551915228366852E-11</v>
      </c>
      <c r="H67" s="226">
        <f t="shared" si="1"/>
        <v>49</v>
      </c>
    </row>
    <row r="68" spans="1:8" ht="10.9" customHeight="1" x14ac:dyDescent="0.25">
      <c r="A68" s="226">
        <f t="shared" si="0"/>
        <v>50</v>
      </c>
      <c r="B68" s="233" t="str">
        <f t="shared" si="4"/>
        <v>Jan-2024</v>
      </c>
      <c r="C68" s="234">
        <v>50</v>
      </c>
      <c r="D68" s="235">
        <f>IF(C68&gt;E$12+2,0,IF(C68=E$12+2,C$12-SUM(D$20:D67),-F68-E68))</f>
        <v>0</v>
      </c>
      <c r="E68" s="235">
        <f t="shared" si="2"/>
        <v>0</v>
      </c>
      <c r="F68" s="235">
        <f>IF(C68&gt;E$12+2,0,IF(C68=E$12+2,-J$16-SUM(F$20:F67),-$C$16))</f>
        <v>0</v>
      </c>
      <c r="G68" s="235">
        <f t="shared" si="3"/>
        <v>-1.4551915228366852E-11</v>
      </c>
      <c r="H68" s="226">
        <f t="shared" si="1"/>
        <v>50</v>
      </c>
    </row>
    <row r="69" spans="1:8" ht="10.9" customHeight="1" x14ac:dyDescent="0.25">
      <c r="A69" s="226">
        <f t="shared" si="0"/>
        <v>51</v>
      </c>
      <c r="B69" s="233" t="str">
        <f t="shared" si="4"/>
        <v>Feb-2024</v>
      </c>
      <c r="C69" s="234">
        <v>51</v>
      </c>
      <c r="D69" s="235">
        <f>IF(C69&gt;E$12+2,0,IF(C69=E$12+2,C$12-SUM(D$20:D68),-F69-E69))</f>
        <v>0</v>
      </c>
      <c r="E69" s="235">
        <f t="shared" si="2"/>
        <v>0</v>
      </c>
      <c r="F69" s="235">
        <f>IF(C69&gt;E$12+2,0,IF(C69=E$12+2,-J$16-SUM(F$20:F68),-$C$16))</f>
        <v>0</v>
      </c>
      <c r="G69" s="235">
        <f t="shared" si="3"/>
        <v>-1.4551915228366852E-11</v>
      </c>
      <c r="H69" s="226">
        <f t="shared" si="1"/>
        <v>51</v>
      </c>
    </row>
    <row r="70" spans="1:8" ht="10.9" customHeight="1" x14ac:dyDescent="0.25">
      <c r="A70" s="226">
        <f t="shared" si="0"/>
        <v>52</v>
      </c>
      <c r="B70" s="233" t="str">
        <f t="shared" si="4"/>
        <v>Mar-2024</v>
      </c>
      <c r="C70" s="234">
        <v>52</v>
      </c>
      <c r="D70" s="235">
        <f>IF(C70&gt;E$12+2,0,IF(C70=E$12+2,C$12-SUM(D$20:D69),-F70-E70))</f>
        <v>0</v>
      </c>
      <c r="E70" s="235">
        <f t="shared" si="2"/>
        <v>0</v>
      </c>
      <c r="F70" s="235">
        <f>IF(C70&gt;E$12+2,0,IF(C70=E$12+2,-J$16-SUM(F$20:F69),-$C$16))</f>
        <v>0</v>
      </c>
      <c r="G70" s="235">
        <f t="shared" si="3"/>
        <v>-1.4551915228366852E-11</v>
      </c>
      <c r="H70" s="226">
        <f t="shared" si="1"/>
        <v>52</v>
      </c>
    </row>
    <row r="71" spans="1:8" ht="10.9" customHeight="1" x14ac:dyDescent="0.25">
      <c r="A71" s="226">
        <f t="shared" si="0"/>
        <v>53</v>
      </c>
      <c r="B71" s="233" t="str">
        <f t="shared" si="4"/>
        <v>Apr-2024</v>
      </c>
      <c r="C71" s="234">
        <v>53</v>
      </c>
      <c r="D71" s="235">
        <f>IF(C71&gt;E$12+2,0,IF(C71=E$12+2,C$12-SUM(D$20:D70),-F71-E71))</f>
        <v>0</v>
      </c>
      <c r="E71" s="235">
        <f t="shared" si="2"/>
        <v>0</v>
      </c>
      <c r="F71" s="235">
        <f>IF(C71&gt;E$12+2,0,IF(C71=E$12+2,-J$16-SUM(F$20:F70),-$C$16))</f>
        <v>0</v>
      </c>
      <c r="G71" s="235">
        <f t="shared" si="3"/>
        <v>-1.4551915228366852E-11</v>
      </c>
      <c r="H71" s="226">
        <f t="shared" si="1"/>
        <v>53</v>
      </c>
    </row>
    <row r="72" spans="1:8" ht="10.9" customHeight="1" x14ac:dyDescent="0.25">
      <c r="A72" s="226">
        <f t="shared" si="0"/>
        <v>54</v>
      </c>
      <c r="B72" s="233" t="str">
        <f t="shared" si="4"/>
        <v>May-2024</v>
      </c>
      <c r="C72" s="234">
        <v>54</v>
      </c>
      <c r="D72" s="235">
        <f>IF(C72&gt;E$12+2,0,IF(C72=E$12+2,C$12-SUM(D$20:D71),-F72-E72))</f>
        <v>0</v>
      </c>
      <c r="E72" s="235">
        <f t="shared" si="2"/>
        <v>0</v>
      </c>
      <c r="F72" s="235">
        <f>IF(C72&gt;E$12+2,0,IF(C72=E$12+2,-J$16-SUM(F$20:F71),-$C$16))</f>
        <v>0</v>
      </c>
      <c r="G72" s="235">
        <f t="shared" si="3"/>
        <v>-1.4551915228366852E-11</v>
      </c>
      <c r="H72" s="226">
        <f t="shared" si="1"/>
        <v>54</v>
      </c>
    </row>
    <row r="73" spans="1:8" ht="10.9" customHeight="1" x14ac:dyDescent="0.25">
      <c r="A73" s="226">
        <f t="shared" si="0"/>
        <v>55</v>
      </c>
      <c r="B73" s="233" t="str">
        <f t="shared" si="4"/>
        <v>Jun-2024</v>
      </c>
      <c r="C73" s="234">
        <v>55</v>
      </c>
      <c r="D73" s="235">
        <f>IF(C73&gt;E$12+2,0,IF(C73=E$12+2,C$12-SUM(D$20:D72),-F73-E73))</f>
        <v>0</v>
      </c>
      <c r="E73" s="235">
        <f t="shared" si="2"/>
        <v>0</v>
      </c>
      <c r="F73" s="235">
        <f>IF(C73&gt;E$12+2,0,IF(C73=E$12+2,-J$16-SUM(F$20:F72),-$C$16))</f>
        <v>0</v>
      </c>
      <c r="G73" s="235">
        <f t="shared" si="3"/>
        <v>-1.4551915228366852E-11</v>
      </c>
      <c r="H73" s="226">
        <f t="shared" si="1"/>
        <v>55</v>
      </c>
    </row>
    <row r="74" spans="1:8" ht="10.9" customHeight="1" x14ac:dyDescent="0.25">
      <c r="A74" s="226">
        <f t="shared" si="0"/>
        <v>56</v>
      </c>
      <c r="B74" s="233" t="str">
        <f t="shared" si="4"/>
        <v>Jul-2024</v>
      </c>
      <c r="C74" s="234">
        <v>56</v>
      </c>
      <c r="D74" s="235">
        <f>IF(C74&gt;E$12+2,0,IF(C74=E$12+2,C$12-SUM(D$20:D73),-F74-E74))</f>
        <v>0</v>
      </c>
      <c r="E74" s="235">
        <f t="shared" si="2"/>
        <v>0</v>
      </c>
      <c r="F74" s="235">
        <f>IF(C74&gt;E$12+2,0,IF(C74=E$12+2,-J$16-SUM(F$20:F73),-$C$16))</f>
        <v>0</v>
      </c>
      <c r="G74" s="235">
        <f t="shared" si="3"/>
        <v>-1.4551915228366852E-11</v>
      </c>
      <c r="H74" s="226">
        <f t="shared" si="1"/>
        <v>56</v>
      </c>
    </row>
    <row r="75" spans="1:8" ht="10.9" customHeight="1" x14ac:dyDescent="0.25">
      <c r="A75" s="226">
        <f t="shared" si="0"/>
        <v>57</v>
      </c>
      <c r="B75" s="233" t="str">
        <f t="shared" si="4"/>
        <v>Aug-2024</v>
      </c>
      <c r="C75" s="234">
        <v>57</v>
      </c>
      <c r="D75" s="235">
        <f>IF(C75&gt;E$12+2,0,IF(C75=E$12+2,C$12-SUM(D$20:D74),-F75-E75))</f>
        <v>0</v>
      </c>
      <c r="E75" s="235">
        <f t="shared" si="2"/>
        <v>0</v>
      </c>
      <c r="F75" s="235">
        <f>IF(C75&gt;E$12+2,0,IF(C75=E$12+2,-J$16-SUM(F$20:F74),-$C$16))</f>
        <v>0</v>
      </c>
      <c r="G75" s="235">
        <f t="shared" si="3"/>
        <v>-1.4551915228366852E-11</v>
      </c>
      <c r="H75" s="226">
        <f t="shared" si="1"/>
        <v>57</v>
      </c>
    </row>
    <row r="76" spans="1:8" ht="10.9" customHeight="1" x14ac:dyDescent="0.25">
      <c r="A76" s="226">
        <f t="shared" si="0"/>
        <v>58</v>
      </c>
      <c r="B76" s="233" t="str">
        <f t="shared" si="4"/>
        <v>Sep-2024</v>
      </c>
      <c r="C76" s="234">
        <v>58</v>
      </c>
      <c r="D76" s="235">
        <f>IF(C76&gt;E$12+2,0,IF(C76=E$12+2,C$12-SUM(D$20:D75),-F76-E76))</f>
        <v>0</v>
      </c>
      <c r="E76" s="235">
        <f t="shared" si="2"/>
        <v>0</v>
      </c>
      <c r="F76" s="235">
        <f>IF(C76&gt;E$12+2,0,IF(C76=E$12+2,-J$16-SUM(F$20:F75),-$C$16))</f>
        <v>0</v>
      </c>
      <c r="G76" s="235">
        <f t="shared" si="3"/>
        <v>-1.4551915228366852E-11</v>
      </c>
      <c r="H76" s="226">
        <f t="shared" si="1"/>
        <v>58</v>
      </c>
    </row>
    <row r="77" spans="1:8" ht="10.9" customHeight="1" x14ac:dyDescent="0.25">
      <c r="A77" s="226">
        <f t="shared" si="0"/>
        <v>59</v>
      </c>
      <c r="B77" s="233" t="str">
        <f t="shared" si="4"/>
        <v>Oct-2024</v>
      </c>
      <c r="C77" s="234">
        <v>59</v>
      </c>
      <c r="D77" s="235">
        <f>IF(C77&gt;E$12+2,0,IF(C77=E$12+2,C$12-SUM(D$20:D76),-F77-E77))</f>
        <v>0</v>
      </c>
      <c r="E77" s="235">
        <f t="shared" si="2"/>
        <v>0</v>
      </c>
      <c r="F77" s="235">
        <f>IF(C77&gt;E$12+2,0,IF(C77=E$12+2,-J$16-SUM(F$20:F76),-$C$16))</f>
        <v>0</v>
      </c>
      <c r="G77" s="235">
        <f t="shared" si="3"/>
        <v>-1.4551915228366852E-11</v>
      </c>
      <c r="H77" s="226">
        <f t="shared" si="1"/>
        <v>59</v>
      </c>
    </row>
    <row r="78" spans="1:8" ht="10.9" customHeight="1" x14ac:dyDescent="0.25">
      <c r="A78" s="226">
        <f t="shared" si="0"/>
        <v>60</v>
      </c>
      <c r="B78" s="233" t="str">
        <f t="shared" si="4"/>
        <v>Nov-2024</v>
      </c>
      <c r="C78" s="234">
        <v>60</v>
      </c>
      <c r="D78" s="235">
        <f>IF(C78&gt;E$12+2,0,IF(C78=E$12+2,C$12-SUM(D$20:D77),-F78-E78))</f>
        <v>0</v>
      </c>
      <c r="E78" s="235">
        <f t="shared" si="2"/>
        <v>0</v>
      </c>
      <c r="F78" s="235">
        <f>IF(C78&gt;E$12+2,0,IF(C78=E$12+2,-J$16-SUM(F$20:F77),-$C$16))</f>
        <v>0</v>
      </c>
      <c r="G78" s="235">
        <f t="shared" si="3"/>
        <v>-1.4551915228366852E-11</v>
      </c>
      <c r="H78" s="226">
        <f t="shared" si="1"/>
        <v>60</v>
      </c>
    </row>
    <row r="79" spans="1:8" ht="10.9" customHeight="1" x14ac:dyDescent="0.25">
      <c r="A79" s="226">
        <f t="shared" si="0"/>
        <v>61</v>
      </c>
      <c r="B79" s="233" t="str">
        <f t="shared" si="4"/>
        <v>Dec-2024</v>
      </c>
      <c r="C79" s="234">
        <v>61</v>
      </c>
      <c r="D79" s="235">
        <f>IF(C79&gt;E$12+2,0,IF(C79=E$12+2,C$12-SUM(D$20:D78),-F79-E79))</f>
        <v>0</v>
      </c>
      <c r="E79" s="235">
        <f t="shared" si="2"/>
        <v>0</v>
      </c>
      <c r="F79" s="235">
        <f>IF(C79&gt;E$12+2,0,IF(C79=E$12+2,-J$16-SUM(F$20:F78),-$C$16))</f>
        <v>0</v>
      </c>
      <c r="G79" s="235">
        <f t="shared" si="3"/>
        <v>-1.4551915228366852E-11</v>
      </c>
      <c r="H79" s="226">
        <f t="shared" si="1"/>
        <v>61</v>
      </c>
    </row>
    <row r="80" spans="1:8" ht="10.9" customHeight="1" x14ac:dyDescent="0.25">
      <c r="A80" s="226">
        <f t="shared" si="0"/>
        <v>62</v>
      </c>
      <c r="B80" s="233" t="str">
        <f t="shared" si="4"/>
        <v>Jan-2025</v>
      </c>
      <c r="C80" s="234">
        <v>62</v>
      </c>
      <c r="D80" s="235">
        <f>IF(C80&gt;E$12+2,0,IF(C80=E$12+2,C$12-SUM(D$20:D79),-F80-E80))</f>
        <v>0</v>
      </c>
      <c r="E80" s="235">
        <f t="shared" si="2"/>
        <v>0</v>
      </c>
      <c r="F80" s="235">
        <f>IF(C80&gt;E$12+2,0,IF(C80=E$12+2,-J$16-SUM(F$20:F79),-$C$16))</f>
        <v>0</v>
      </c>
      <c r="G80" s="235">
        <f t="shared" si="3"/>
        <v>-1.4551915228366852E-11</v>
      </c>
      <c r="H80" s="226">
        <f t="shared" si="1"/>
        <v>62</v>
      </c>
    </row>
    <row r="81" spans="1:8" ht="10.9" customHeight="1" thickBot="1" x14ac:dyDescent="0.3">
      <c r="B81" s="236" t="s">
        <v>176</v>
      </c>
      <c r="C81" s="236"/>
      <c r="D81" s="237">
        <f>SUM(D21:D80)</f>
        <v>100000</v>
      </c>
      <c r="E81" s="237">
        <f>SUM(E21:E80)</f>
        <v>9518.9500000000007</v>
      </c>
      <c r="F81" s="237">
        <f>SUM(F21:F80)</f>
        <v>-109518.95</v>
      </c>
      <c r="G81" s="237"/>
    </row>
    <row r="82" spans="1:8" ht="10.9" customHeight="1" thickTop="1" x14ac:dyDescent="0.25">
      <c r="B82" s="238"/>
      <c r="C82" s="238"/>
    </row>
    <row r="83" spans="1:8" ht="10.9" customHeight="1" x14ac:dyDescent="0.25">
      <c r="A83" s="275" t="s">
        <v>177</v>
      </c>
      <c r="B83" s="275"/>
      <c r="C83" s="275"/>
      <c r="D83" s="275"/>
      <c r="E83" s="275"/>
      <c r="F83" s="275"/>
      <c r="G83" s="275"/>
      <c r="H83" s="275"/>
    </row>
    <row r="84" spans="1:8" ht="10.9" customHeight="1" x14ac:dyDescent="0.25">
      <c r="A84" s="239"/>
      <c r="B84" s="239"/>
      <c r="C84" s="239"/>
      <c r="D84" s="239"/>
      <c r="E84" s="240"/>
      <c r="F84" s="239"/>
      <c r="G84" s="239"/>
      <c r="H84" s="239"/>
    </row>
    <row r="85" spans="1:8" ht="10.9" customHeight="1" x14ac:dyDescent="0.25">
      <c r="A85" s="276" t="s">
        <v>130</v>
      </c>
      <c r="B85" s="276"/>
      <c r="C85" s="276"/>
      <c r="D85" s="276"/>
      <c r="E85" s="276"/>
      <c r="F85" s="275"/>
      <c r="G85" s="275"/>
      <c r="H85" s="275"/>
    </row>
    <row r="86" spans="1:8" ht="10.9" customHeight="1" x14ac:dyDescent="0.25">
      <c r="A86" s="277" t="s">
        <v>178</v>
      </c>
      <c r="B86" s="277"/>
      <c r="C86" s="277"/>
      <c r="D86" s="277"/>
      <c r="E86" s="277"/>
      <c r="F86" s="278"/>
      <c r="G86" s="278"/>
      <c r="H86" s="278"/>
    </row>
    <row r="87" spans="1:8" ht="10.9" customHeight="1" x14ac:dyDescent="0.25">
      <c r="A87" s="277"/>
      <c r="B87" s="277"/>
      <c r="C87" s="277"/>
      <c r="D87" s="277"/>
      <c r="E87" s="277"/>
      <c r="F87" s="278"/>
      <c r="G87" s="278"/>
      <c r="H87" s="278"/>
    </row>
    <row r="88" spans="1:8" ht="10.9" customHeight="1" x14ac:dyDescent="0.25">
      <c r="A88" s="277"/>
      <c r="B88" s="277"/>
      <c r="C88" s="277"/>
      <c r="D88" s="277"/>
      <c r="E88" s="277"/>
      <c r="F88" s="278"/>
      <c r="G88" s="278"/>
      <c r="H88" s="278"/>
    </row>
    <row r="89" spans="1:8" ht="10.9" customHeight="1" x14ac:dyDescent="0.25">
      <c r="A89" s="241"/>
      <c r="B89" s="241"/>
      <c r="C89" s="241"/>
      <c r="D89" s="241"/>
      <c r="E89" s="241"/>
      <c r="F89" s="241"/>
      <c r="G89" s="241"/>
      <c r="H89" s="241"/>
    </row>
    <row r="90" spans="1:8" ht="10.9" customHeight="1" x14ac:dyDescent="0.25">
      <c r="A90" s="275" t="s">
        <v>47</v>
      </c>
      <c r="B90" s="275"/>
      <c r="C90" s="275"/>
      <c r="D90" s="275"/>
      <c r="E90" s="275"/>
      <c r="F90" s="279" t="s">
        <v>179</v>
      </c>
      <c r="G90" s="279"/>
    </row>
    <row r="91" spans="1:8" ht="10.9" customHeight="1" x14ac:dyDescent="0.25">
      <c r="A91" s="242"/>
      <c r="B91" s="243"/>
      <c r="C91" s="243"/>
      <c r="D91" s="243"/>
      <c r="F91" s="243"/>
      <c r="G91" s="242"/>
      <c r="H91" s="242"/>
    </row>
    <row r="92" spans="1:8" ht="10.9" customHeight="1" x14ac:dyDescent="0.25">
      <c r="A92" s="276" t="s">
        <v>128</v>
      </c>
      <c r="B92" s="276"/>
      <c r="C92" s="276"/>
      <c r="D92" s="276"/>
      <c r="E92" s="276"/>
      <c r="F92" s="276" t="s">
        <v>180</v>
      </c>
      <c r="G92" s="276"/>
      <c r="H92" s="244"/>
    </row>
    <row r="93" spans="1:8" ht="10.9" customHeight="1" x14ac:dyDescent="0.25">
      <c r="A93" s="277" t="s">
        <v>181</v>
      </c>
      <c r="B93" s="277"/>
      <c r="C93" s="277"/>
      <c r="D93" s="277"/>
      <c r="E93" s="277"/>
      <c r="F93" s="277" t="s">
        <v>182</v>
      </c>
      <c r="G93" s="277"/>
      <c r="H93" s="244"/>
    </row>
    <row r="94" spans="1:8" ht="10.9" customHeight="1" x14ac:dyDescent="0.25">
      <c r="A94" s="277" t="s">
        <v>183</v>
      </c>
      <c r="B94" s="277"/>
      <c r="C94" s="277"/>
      <c r="D94" s="277"/>
      <c r="E94" s="277"/>
      <c r="F94" s="277" t="s">
        <v>184</v>
      </c>
      <c r="G94" s="277"/>
      <c r="H94" s="244"/>
    </row>
    <row r="95" spans="1:8" ht="10.9" customHeight="1" x14ac:dyDescent="0.25">
      <c r="A95" s="280"/>
      <c r="B95" s="280"/>
      <c r="C95" s="280"/>
      <c r="D95" s="280"/>
      <c r="E95" s="280"/>
      <c r="F95" s="280"/>
      <c r="G95" s="280"/>
    </row>
    <row r="101" spans="1:6" s="193" customFormat="1" ht="10.9" customHeight="1" x14ac:dyDescent="0.25">
      <c r="A101" s="192"/>
    </row>
    <row r="102" spans="1:6" s="193" customFormat="1" ht="10.9" customHeight="1" x14ac:dyDescent="0.25">
      <c r="A102" s="192"/>
    </row>
    <row r="103" spans="1:6" s="193" customFormat="1" ht="10.9" customHeight="1" x14ac:dyDescent="0.25">
      <c r="A103" s="192"/>
      <c r="E103" s="245"/>
    </row>
    <row r="104" spans="1:6" s="193" customFormat="1" ht="10.9" customHeight="1" x14ac:dyDescent="0.25">
      <c r="A104" s="192"/>
    </row>
    <row r="106" spans="1:6" s="193" customFormat="1" ht="10.9" customHeight="1" x14ac:dyDescent="0.25">
      <c r="A106" s="192"/>
    </row>
    <row r="107" spans="1:6" s="193" customFormat="1" ht="10.9" customHeight="1" x14ac:dyDescent="0.25">
      <c r="A107" s="192"/>
      <c r="F107" s="245"/>
    </row>
    <row r="108" spans="1:6" s="193" customFormat="1" ht="10.9" customHeight="1" x14ac:dyDescent="0.25">
      <c r="A108" s="192"/>
      <c r="F108" s="246"/>
    </row>
    <row r="109" spans="1:6" s="193" customFormat="1" ht="10.9" customHeight="1" x14ac:dyDescent="0.25">
      <c r="A109" s="192"/>
      <c r="F109" s="246"/>
    </row>
    <row r="110" spans="1:6" s="193" customFormat="1" ht="10.9" customHeight="1" x14ac:dyDescent="0.25">
      <c r="A110" s="192"/>
      <c r="F110" s="242"/>
    </row>
    <row r="111" spans="1:6" s="193" customFormat="1" ht="10.9" customHeight="1" x14ac:dyDescent="0.25">
      <c r="A111" s="192"/>
      <c r="E111" s="245"/>
      <c r="F111" s="244"/>
    </row>
    <row r="112" spans="1:6" s="193" customFormat="1" ht="10.9" customHeight="1" x14ac:dyDescent="0.25">
      <c r="A112" s="192"/>
      <c r="E112" s="244"/>
      <c r="F112" s="245"/>
    </row>
    <row r="113" spans="1:6" s="193" customFormat="1" ht="10.9" customHeight="1" x14ac:dyDescent="0.25">
      <c r="A113" s="192"/>
      <c r="B113" s="245"/>
      <c r="C113" s="245"/>
      <c r="E113" s="245"/>
      <c r="F113" s="245"/>
    </row>
    <row r="114" spans="1:6" s="193" customFormat="1" ht="10.9" customHeight="1" x14ac:dyDescent="0.25">
      <c r="A114" s="192"/>
      <c r="E114" s="245"/>
    </row>
    <row r="115" spans="1:6" s="193" customFormat="1" ht="10.9" customHeight="1" x14ac:dyDescent="0.25">
      <c r="A115" s="192"/>
      <c r="E115" s="242"/>
    </row>
  </sheetData>
  <sheetProtection algorithmName="SHA-512" hashValue="ocqtCWSMiqBE1u022Q7qP27cqGLL3M7lNAVQSEmQpT86KkLAKQoOEUIU7PIEZC1ItXYeggx4jFhecTtzfrZHTw==" saltValue="F4QgKGdJyn3Ug06WBbdkIw==" spinCount="100000" sheet="1" objects="1" scenarios="1"/>
  <mergeCells count="26">
    <mergeCell ref="A95:D95"/>
    <mergeCell ref="E95:G95"/>
    <mergeCell ref="A92:E92"/>
    <mergeCell ref="F92:G92"/>
    <mergeCell ref="A93:E93"/>
    <mergeCell ref="F93:G93"/>
    <mergeCell ref="A94:E94"/>
    <mergeCell ref="F94:G94"/>
    <mergeCell ref="A87:E87"/>
    <mergeCell ref="F87:H87"/>
    <mergeCell ref="A88:E88"/>
    <mergeCell ref="F88:H88"/>
    <mergeCell ref="A90:E90"/>
    <mergeCell ref="F90:G90"/>
    <mergeCell ref="A83:E83"/>
    <mergeCell ref="F83:H83"/>
    <mergeCell ref="A85:E85"/>
    <mergeCell ref="F85:H85"/>
    <mergeCell ref="A86:E86"/>
    <mergeCell ref="F86:H86"/>
    <mergeCell ref="D14:E14"/>
    <mergeCell ref="A2:H2"/>
    <mergeCell ref="A3:H3"/>
    <mergeCell ref="A4:H4"/>
    <mergeCell ref="A6:H6"/>
    <mergeCell ref="A7:H7"/>
  </mergeCells>
  <printOptions horizontalCentered="1"/>
  <pageMargins left="0.19685039370078741" right="0.19685039370078741" top="0.19685039370078741" bottom="0.19685039370078741" header="0" footer="0"/>
  <pageSetup paperSize="9" scale="85" fitToWidth="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10" zoomScale="190" zoomScaleNormal="190" workbookViewId="0">
      <selection activeCell="F17" sqref="F17"/>
    </sheetView>
  </sheetViews>
  <sheetFormatPr defaultRowHeight="15" x14ac:dyDescent="0.25"/>
  <cols>
    <col min="1" max="1" width="12.140625" style="180" customWidth="1"/>
    <col min="2" max="2" width="10.5703125" style="180" customWidth="1"/>
    <col min="3" max="7" width="9.5703125" style="180" customWidth="1"/>
    <col min="8" max="16384" width="9.140625" style="180"/>
  </cols>
  <sheetData>
    <row r="1" spans="1:7" x14ac:dyDescent="0.25">
      <c r="G1" s="181"/>
    </row>
    <row r="2" spans="1:7" x14ac:dyDescent="0.25">
      <c r="G2" s="181"/>
    </row>
    <row r="3" spans="1:7" x14ac:dyDescent="0.25">
      <c r="G3" s="181"/>
    </row>
    <row r="4" spans="1:7" x14ac:dyDescent="0.25">
      <c r="G4" s="181"/>
    </row>
    <row r="5" spans="1:7" x14ac:dyDescent="0.25">
      <c r="G5" s="181"/>
    </row>
    <row r="6" spans="1:7" ht="18.75" customHeight="1" x14ac:dyDescent="0.25">
      <c r="G6" s="181"/>
    </row>
    <row r="7" spans="1:7" s="183" customFormat="1" ht="15.75" x14ac:dyDescent="0.25">
      <c r="A7" s="281" t="s">
        <v>143</v>
      </c>
      <c r="B7" s="281"/>
      <c r="C7" s="281"/>
      <c r="D7" s="281"/>
      <c r="E7" s="281"/>
      <c r="F7" s="281"/>
      <c r="G7" s="182"/>
    </row>
    <row r="8" spans="1:7" x14ac:dyDescent="0.25">
      <c r="A8" s="282" t="s">
        <v>144</v>
      </c>
      <c r="B8" s="282"/>
      <c r="C8" s="282"/>
      <c r="D8" s="282"/>
      <c r="E8" s="282"/>
      <c r="F8" s="282"/>
      <c r="G8" s="184"/>
    </row>
    <row r="9" spans="1:7" x14ac:dyDescent="0.25">
      <c r="A9" s="283" t="s">
        <v>145</v>
      </c>
      <c r="B9" s="283"/>
      <c r="C9" s="283"/>
      <c r="D9" s="283"/>
      <c r="E9" s="283"/>
      <c r="F9" s="283"/>
      <c r="G9" s="184"/>
    </row>
    <row r="10" spans="1:7" ht="6.75" customHeight="1" x14ac:dyDescent="0.25">
      <c r="A10" s="185"/>
      <c r="G10" s="181"/>
    </row>
    <row r="11" spans="1:7" ht="15" customHeight="1" x14ac:dyDescent="0.25">
      <c r="A11" s="284" t="s">
        <v>146</v>
      </c>
      <c r="B11" s="285" t="s">
        <v>147</v>
      </c>
      <c r="C11" s="285"/>
      <c r="D11" s="285"/>
      <c r="E11" s="285"/>
      <c r="F11" s="285"/>
      <c r="G11" s="186"/>
    </row>
    <row r="12" spans="1:7" x14ac:dyDescent="0.25">
      <c r="A12" s="284"/>
      <c r="B12" s="187" t="s">
        <v>148</v>
      </c>
      <c r="C12" s="187" t="s">
        <v>149</v>
      </c>
      <c r="D12" s="187" t="s">
        <v>150</v>
      </c>
      <c r="E12" s="187" t="s">
        <v>151</v>
      </c>
      <c r="F12" s="187" t="s">
        <v>152</v>
      </c>
      <c r="G12" s="186"/>
    </row>
    <row r="13" spans="1:7" x14ac:dyDescent="0.25">
      <c r="A13" s="188">
        <v>10000</v>
      </c>
      <c r="B13" s="188">
        <v>860.67</v>
      </c>
      <c r="C13" s="188">
        <v>443.21</v>
      </c>
      <c r="D13" s="188">
        <v>304.22000000000003</v>
      </c>
      <c r="E13" s="188">
        <v>234.86</v>
      </c>
      <c r="F13" s="188">
        <v>193.33</v>
      </c>
      <c r="G13" s="189"/>
    </row>
    <row r="14" spans="1:7" x14ac:dyDescent="0.25">
      <c r="A14" s="188">
        <v>20000</v>
      </c>
      <c r="B14" s="188">
        <v>1721.33</v>
      </c>
      <c r="C14" s="188">
        <v>886.42</v>
      </c>
      <c r="D14" s="188">
        <v>608.44000000000005</v>
      </c>
      <c r="E14" s="188">
        <v>469.71</v>
      </c>
      <c r="F14" s="188">
        <v>386.66</v>
      </c>
      <c r="G14" s="189"/>
    </row>
    <row r="15" spans="1:7" x14ac:dyDescent="0.25">
      <c r="A15" s="188">
        <v>30000</v>
      </c>
      <c r="B15" s="188">
        <v>2582</v>
      </c>
      <c r="C15" s="188">
        <v>1329.62</v>
      </c>
      <c r="D15" s="188">
        <v>912.66</v>
      </c>
      <c r="E15" s="188">
        <v>704.56</v>
      </c>
      <c r="F15" s="188">
        <v>579.99</v>
      </c>
      <c r="G15" s="189"/>
    </row>
    <row r="16" spans="1:7" x14ac:dyDescent="0.25">
      <c r="A16" s="188">
        <v>40000</v>
      </c>
      <c r="B16" s="188">
        <v>3442.66</v>
      </c>
      <c r="C16" s="188">
        <v>1772.83</v>
      </c>
      <c r="D16" s="188">
        <v>1216.8800000000001</v>
      </c>
      <c r="E16" s="188">
        <v>939.41</v>
      </c>
      <c r="F16" s="188">
        <v>773.32</v>
      </c>
      <c r="G16" s="189"/>
    </row>
    <row r="17" spans="1:7" x14ac:dyDescent="0.25">
      <c r="A17" s="188">
        <v>50000</v>
      </c>
      <c r="B17" s="188">
        <v>4303.33</v>
      </c>
      <c r="C17" s="188">
        <v>2216.04</v>
      </c>
      <c r="D17" s="188">
        <v>1521.1</v>
      </c>
      <c r="E17" s="188">
        <v>1174.26</v>
      </c>
      <c r="F17" s="188">
        <v>996.65</v>
      </c>
      <c r="G17" s="189"/>
    </row>
    <row r="18" spans="1:7" x14ac:dyDescent="0.25">
      <c r="A18" s="188">
        <v>60000</v>
      </c>
      <c r="B18" s="188">
        <v>5163.99</v>
      </c>
      <c r="C18" s="188">
        <v>2659.24</v>
      </c>
      <c r="D18" s="188">
        <v>1825.32</v>
      </c>
      <c r="E18" s="188">
        <v>1409.11</v>
      </c>
      <c r="F18" s="188">
        <v>1159.97</v>
      </c>
      <c r="G18" s="189"/>
    </row>
    <row r="19" spans="1:7" x14ac:dyDescent="0.25">
      <c r="A19" s="188">
        <v>70000</v>
      </c>
      <c r="B19" s="188">
        <v>6024.66</v>
      </c>
      <c r="C19" s="188">
        <v>3102.45</v>
      </c>
      <c r="D19" s="188">
        <v>2129.54</v>
      </c>
      <c r="E19" s="188">
        <v>1643.96</v>
      </c>
      <c r="F19" s="188">
        <v>1353.3</v>
      </c>
      <c r="G19" s="189"/>
    </row>
    <row r="20" spans="1:7" x14ac:dyDescent="0.25">
      <c r="A20" s="188">
        <v>80000</v>
      </c>
      <c r="B20" s="188">
        <v>6885.32</v>
      </c>
      <c r="C20" s="188">
        <v>3545.65</v>
      </c>
      <c r="D20" s="188">
        <v>2433.7600000000002</v>
      </c>
      <c r="E20" s="188">
        <v>1878.81</v>
      </c>
      <c r="F20" s="188">
        <v>1546.63</v>
      </c>
      <c r="G20" s="189"/>
    </row>
    <row r="21" spans="1:7" x14ac:dyDescent="0.25">
      <c r="A21" s="188">
        <v>90000</v>
      </c>
      <c r="B21" s="188">
        <v>7745.98</v>
      </c>
      <c r="C21" s="188">
        <v>3988.86</v>
      </c>
      <c r="D21" s="188">
        <v>2737.98</v>
      </c>
      <c r="E21" s="188">
        <v>2113.66</v>
      </c>
      <c r="F21" s="188">
        <v>1739.96</v>
      </c>
      <c r="G21" s="189"/>
    </row>
    <row r="22" spans="1:7" x14ac:dyDescent="0.25">
      <c r="A22" s="188">
        <v>100000</v>
      </c>
      <c r="B22" s="188">
        <v>8606.65</v>
      </c>
      <c r="C22" s="188">
        <v>4432.07</v>
      </c>
      <c r="D22" s="188">
        <v>3042.2</v>
      </c>
      <c r="E22" s="188">
        <v>2348.5100000000002</v>
      </c>
      <c r="F22" s="188">
        <v>1933.29</v>
      </c>
      <c r="G22" s="189"/>
    </row>
    <row r="23" spans="1:7" x14ac:dyDescent="0.25">
      <c r="A23" s="188">
        <v>120000</v>
      </c>
      <c r="B23" s="188">
        <v>10327.98</v>
      </c>
      <c r="C23" s="188">
        <v>5318.48</v>
      </c>
      <c r="D23" s="188">
        <v>3650.64</v>
      </c>
      <c r="E23" s="188">
        <v>2818.21</v>
      </c>
      <c r="F23" s="188">
        <v>2319.94</v>
      </c>
      <c r="G23" s="189"/>
    </row>
    <row r="24" spans="1:7" x14ac:dyDescent="0.25">
      <c r="A24" s="188">
        <v>130000</v>
      </c>
      <c r="B24" s="188">
        <v>11188.64</v>
      </c>
      <c r="C24" s="188">
        <v>5761.68</v>
      </c>
      <c r="D24" s="188">
        <v>3954.86</v>
      </c>
      <c r="E24" s="188">
        <v>3053.06</v>
      </c>
      <c r="F24" s="188">
        <v>2513.2730000000001</v>
      </c>
      <c r="G24" s="189"/>
    </row>
    <row r="25" spans="1:7" x14ac:dyDescent="0.25">
      <c r="A25" s="188">
        <v>140000</v>
      </c>
      <c r="B25" s="188">
        <v>12049.31</v>
      </c>
      <c r="C25" s="188">
        <v>6204.89</v>
      </c>
      <c r="D25" s="188">
        <v>4259.08</v>
      </c>
      <c r="E25" s="188">
        <v>3287.91</v>
      </c>
      <c r="F25" s="188">
        <v>2706.6</v>
      </c>
      <c r="G25" s="189"/>
    </row>
    <row r="26" spans="1:7" x14ac:dyDescent="0.25">
      <c r="A26" s="188">
        <v>150000</v>
      </c>
      <c r="B26" s="188">
        <v>12909.97</v>
      </c>
      <c r="C26" s="188">
        <v>6648.1</v>
      </c>
      <c r="D26" s="188">
        <v>4563.3</v>
      </c>
      <c r="E26" s="188">
        <v>3522.76</v>
      </c>
      <c r="F26" s="188">
        <v>2899.93</v>
      </c>
      <c r="G26" s="189"/>
    </row>
    <row r="27" spans="1:7" x14ac:dyDescent="0.25">
      <c r="A27" s="188">
        <v>200000</v>
      </c>
      <c r="B27" s="188">
        <v>17213.29</v>
      </c>
      <c r="C27" s="188">
        <v>8864.1299999999992</v>
      </c>
      <c r="D27" s="188">
        <v>6084.39</v>
      </c>
      <c r="E27" s="188">
        <v>4697.01</v>
      </c>
      <c r="F27" s="188">
        <v>3866.57</v>
      </c>
      <c r="G27" s="189"/>
    </row>
    <row r="28" spans="1:7" x14ac:dyDescent="0.25">
      <c r="A28" s="190"/>
      <c r="B28" s="190"/>
      <c r="C28" s="190"/>
      <c r="D28" s="190"/>
      <c r="E28" s="190"/>
      <c r="F28" s="190"/>
      <c r="G28" s="189"/>
    </row>
    <row r="29" spans="1:7" x14ac:dyDescent="0.25">
      <c r="A29" s="191"/>
      <c r="B29" s="191"/>
      <c r="C29" s="191"/>
      <c r="D29" s="191"/>
      <c r="E29" s="191"/>
      <c r="F29" s="191"/>
      <c r="G29" s="181"/>
    </row>
    <row r="30" spans="1:7" x14ac:dyDescent="0.25">
      <c r="A30" s="191"/>
      <c r="B30" s="191"/>
      <c r="C30" s="191"/>
      <c r="D30" s="191"/>
      <c r="E30" s="191"/>
      <c r="F30" s="191"/>
      <c r="G30" s="181"/>
    </row>
    <row r="31" spans="1:7" x14ac:dyDescent="0.25">
      <c r="A31" s="191"/>
      <c r="B31" s="191"/>
      <c r="C31" s="191"/>
      <c r="D31" s="191"/>
      <c r="E31" s="191"/>
      <c r="F31" s="191"/>
      <c r="G31" s="181"/>
    </row>
    <row r="32" spans="1:7" x14ac:dyDescent="0.25">
      <c r="A32" s="191"/>
      <c r="B32" s="191"/>
      <c r="C32" s="191"/>
      <c r="D32" s="191"/>
      <c r="E32" s="191"/>
      <c r="F32" s="191"/>
      <c r="G32" s="181"/>
    </row>
    <row r="33" spans="1:7" x14ac:dyDescent="0.25">
      <c r="A33" s="191"/>
      <c r="B33" s="191"/>
      <c r="C33" s="191"/>
      <c r="D33" s="191"/>
      <c r="E33" s="191"/>
      <c r="F33" s="191"/>
      <c r="G33" s="181"/>
    </row>
    <row r="34" spans="1:7" x14ac:dyDescent="0.25">
      <c r="A34" s="191"/>
      <c r="B34" s="191"/>
      <c r="C34" s="191"/>
      <c r="D34" s="191"/>
      <c r="E34" s="191"/>
      <c r="F34" s="191"/>
      <c r="G34" s="181"/>
    </row>
    <row r="35" spans="1:7" x14ac:dyDescent="0.25">
      <c r="A35" s="191"/>
      <c r="B35" s="191"/>
      <c r="C35" s="191"/>
      <c r="D35" s="191"/>
      <c r="E35" s="191"/>
      <c r="F35" s="191"/>
      <c r="G35" s="181"/>
    </row>
    <row r="36" spans="1:7" x14ac:dyDescent="0.25">
      <c r="A36" s="191"/>
      <c r="B36" s="191"/>
      <c r="C36" s="191"/>
      <c r="D36" s="191"/>
      <c r="E36" s="191"/>
      <c r="F36" s="191"/>
      <c r="G36" s="181"/>
    </row>
    <row r="37" spans="1:7" x14ac:dyDescent="0.25">
      <c r="A37" s="191"/>
      <c r="B37" s="191"/>
      <c r="C37" s="191"/>
      <c r="D37" s="191"/>
      <c r="E37" s="191"/>
      <c r="F37" s="191"/>
      <c r="G37" s="191"/>
    </row>
    <row r="38" spans="1:7" x14ac:dyDescent="0.25">
      <c r="A38" s="191"/>
      <c r="B38" s="191"/>
      <c r="C38" s="191"/>
      <c r="D38" s="191"/>
      <c r="E38" s="191"/>
      <c r="F38" s="191"/>
      <c r="G38" s="191"/>
    </row>
    <row r="39" spans="1:7" x14ac:dyDescent="0.25">
      <c r="A39" s="191"/>
      <c r="B39" s="191"/>
      <c r="C39" s="191"/>
      <c r="D39" s="191"/>
      <c r="E39" s="191"/>
      <c r="F39" s="191"/>
      <c r="G39" s="191"/>
    </row>
    <row r="40" spans="1:7" x14ac:dyDescent="0.25">
      <c r="A40" s="191"/>
      <c r="B40" s="191"/>
      <c r="C40" s="191"/>
      <c r="D40" s="191"/>
      <c r="E40" s="191"/>
      <c r="F40" s="191"/>
      <c r="G40" s="191"/>
    </row>
    <row r="41" spans="1:7" x14ac:dyDescent="0.25">
      <c r="A41" s="191"/>
      <c r="B41" s="191"/>
      <c r="C41" s="191"/>
      <c r="D41" s="191"/>
      <c r="E41" s="191"/>
      <c r="F41" s="191"/>
      <c r="G41" s="191"/>
    </row>
    <row r="42" spans="1:7" x14ac:dyDescent="0.25">
      <c r="A42" s="191"/>
      <c r="B42" s="191"/>
      <c r="C42" s="191"/>
      <c r="D42" s="191"/>
      <c r="E42" s="191"/>
      <c r="F42" s="191"/>
      <c r="G42" s="191"/>
    </row>
    <row r="43" spans="1:7" x14ac:dyDescent="0.25">
      <c r="A43" s="191"/>
      <c r="B43" s="191"/>
      <c r="C43" s="191"/>
      <c r="D43" s="191"/>
      <c r="E43" s="191"/>
      <c r="F43" s="191"/>
      <c r="G43" s="191"/>
    </row>
    <row r="44" spans="1:7" x14ac:dyDescent="0.25">
      <c r="A44" s="191"/>
      <c r="B44" s="191"/>
      <c r="C44" s="191"/>
      <c r="D44" s="191"/>
      <c r="E44" s="191"/>
      <c r="F44" s="191"/>
      <c r="G44" s="191"/>
    </row>
    <row r="45" spans="1:7" x14ac:dyDescent="0.25">
      <c r="A45" s="191"/>
      <c r="B45" s="191"/>
      <c r="C45" s="191"/>
      <c r="D45" s="191"/>
      <c r="E45" s="191"/>
      <c r="F45" s="191"/>
      <c r="G45" s="191"/>
    </row>
    <row r="46" spans="1:7" x14ac:dyDescent="0.25">
      <c r="A46" s="191"/>
      <c r="B46" s="191"/>
      <c r="C46" s="191"/>
      <c r="D46" s="191"/>
      <c r="E46" s="191"/>
      <c r="F46" s="191"/>
      <c r="G46" s="191"/>
    </row>
    <row r="47" spans="1:7" x14ac:dyDescent="0.25">
      <c r="A47" s="191"/>
      <c r="B47" s="191"/>
      <c r="C47" s="191"/>
      <c r="D47" s="191"/>
      <c r="E47" s="191"/>
      <c r="F47" s="191"/>
      <c r="G47" s="191"/>
    </row>
    <row r="48" spans="1:7" x14ac:dyDescent="0.25">
      <c r="A48" s="191"/>
      <c r="B48" s="191"/>
      <c r="C48" s="191"/>
      <c r="D48" s="191"/>
      <c r="E48" s="191"/>
      <c r="F48" s="191"/>
      <c r="G48" s="191"/>
    </row>
    <row r="49" spans="1:7" x14ac:dyDescent="0.25">
      <c r="A49" s="191"/>
      <c r="B49" s="191"/>
      <c r="C49" s="191"/>
      <c r="D49" s="191"/>
      <c r="E49" s="191"/>
      <c r="F49" s="191"/>
      <c r="G49" s="191"/>
    </row>
    <row r="50" spans="1:7" x14ac:dyDescent="0.25">
      <c r="A50" s="191"/>
      <c r="B50" s="191"/>
      <c r="C50" s="191"/>
      <c r="D50" s="191"/>
      <c r="E50" s="191"/>
      <c r="F50" s="191"/>
      <c r="G50" s="191"/>
    </row>
    <row r="51" spans="1:7" x14ac:dyDescent="0.25">
      <c r="A51" s="191"/>
      <c r="B51" s="191"/>
      <c r="C51" s="191"/>
      <c r="D51" s="191"/>
      <c r="E51" s="191"/>
      <c r="F51" s="191"/>
      <c r="G51" s="191"/>
    </row>
    <row r="52" spans="1:7" x14ac:dyDescent="0.25">
      <c r="A52" s="191"/>
      <c r="B52" s="191"/>
      <c r="C52" s="191"/>
      <c r="D52" s="191"/>
      <c r="E52" s="191"/>
      <c r="F52" s="191"/>
      <c r="G52" s="191"/>
    </row>
    <row r="53" spans="1:7" x14ac:dyDescent="0.25">
      <c r="A53" s="191"/>
      <c r="B53" s="191"/>
      <c r="C53" s="191"/>
      <c r="D53" s="191"/>
      <c r="E53" s="191"/>
      <c r="F53" s="191"/>
      <c r="G53" s="191"/>
    </row>
    <row r="54" spans="1:7" x14ac:dyDescent="0.25">
      <c r="A54" s="191"/>
      <c r="B54" s="191"/>
      <c r="C54" s="191"/>
      <c r="D54" s="191"/>
      <c r="E54" s="191"/>
      <c r="F54" s="191"/>
      <c r="G54" s="191"/>
    </row>
    <row r="55" spans="1:7" x14ac:dyDescent="0.25">
      <c r="A55" s="191"/>
      <c r="B55" s="191"/>
      <c r="C55" s="191"/>
      <c r="D55" s="191"/>
      <c r="E55" s="191"/>
      <c r="F55" s="191"/>
      <c r="G55" s="191"/>
    </row>
    <row r="56" spans="1:7" x14ac:dyDescent="0.25">
      <c r="A56" s="191"/>
      <c r="B56" s="191"/>
      <c r="C56" s="191"/>
      <c r="D56" s="191"/>
      <c r="E56" s="191"/>
      <c r="F56" s="191"/>
      <c r="G56" s="191"/>
    </row>
    <row r="57" spans="1:7" x14ac:dyDescent="0.25">
      <c r="A57" s="191"/>
      <c r="B57" s="191"/>
      <c r="C57" s="191"/>
      <c r="D57" s="191"/>
      <c r="E57" s="191"/>
      <c r="F57" s="191"/>
      <c r="G57" s="191"/>
    </row>
  </sheetData>
  <mergeCells count="5">
    <mergeCell ref="A7:F7"/>
    <mergeCell ref="A8:F8"/>
    <mergeCell ref="A9:F9"/>
    <mergeCell ref="A11:A12"/>
    <mergeCell ref="B11:F11"/>
  </mergeCells>
  <pageMargins left="0.47244094488188981" right="0.11811023622047245" top="0.19685039370078741" bottom="0.35433070866141736" header="0.31496062992125984" footer="0.31496062992125984"/>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24"/>
  <sheetViews>
    <sheetView showGridLines="0" view="pageBreakPreview" topLeftCell="A4" zoomScale="160" zoomScaleSheetLayoutView="160" zoomScalePageLayoutView="30" workbookViewId="0">
      <selection activeCell="O45" sqref="O45"/>
    </sheetView>
  </sheetViews>
  <sheetFormatPr defaultColWidth="9.140625" defaultRowHeight="15.75" x14ac:dyDescent="0.25"/>
  <cols>
    <col min="1" max="1" width="1" style="156" customWidth="1"/>
    <col min="2" max="2" width="4" style="171" customWidth="1"/>
    <col min="3" max="3" width="4" style="159" customWidth="1"/>
    <col min="4" max="4" width="2.7109375" style="159" customWidth="1"/>
    <col min="5" max="5" width="4.7109375" style="159" customWidth="1"/>
    <col min="6" max="7" width="2.7109375" style="159" customWidth="1"/>
    <col min="8" max="8" width="5.7109375" style="159" customWidth="1"/>
    <col min="9" max="11" width="5.28515625" style="159" customWidth="1"/>
    <col min="12" max="12" width="5.140625" style="159" customWidth="1"/>
    <col min="13" max="13" width="4" style="159" customWidth="1"/>
    <col min="14" max="14" width="12.7109375" style="159" customWidth="1"/>
    <col min="15" max="15" width="12.28515625" style="161" customWidth="1"/>
    <col min="16" max="16" width="1" style="156" customWidth="1"/>
    <col min="17" max="17" width="4" style="171" customWidth="1"/>
    <col min="18" max="18" width="4" style="159" customWidth="1"/>
    <col min="19" max="19" width="2.7109375" style="159" customWidth="1"/>
    <col min="20" max="20" width="4.7109375" style="159" customWidth="1"/>
    <col min="21" max="22" width="2.7109375" style="159" customWidth="1"/>
    <col min="23" max="23" width="5.7109375" style="159" customWidth="1"/>
    <col min="24" max="26" width="5.28515625" style="159" customWidth="1"/>
    <col min="27" max="27" width="5.140625" style="159" customWidth="1"/>
    <col min="28" max="28" width="4" style="159" customWidth="1"/>
    <col min="29" max="29" width="12.7109375" style="159" customWidth="1"/>
    <col min="30" max="16384" width="9.140625" style="159"/>
  </cols>
  <sheetData>
    <row r="1" spans="1:29" ht="34.5" customHeight="1" x14ac:dyDescent="0.25"/>
    <row r="2" spans="1:29" ht="36" customHeight="1" x14ac:dyDescent="0.25"/>
    <row r="3" spans="1:29" x14ac:dyDescent="0.25">
      <c r="A3" s="157" t="s">
        <v>134</v>
      </c>
      <c r="B3" s="159"/>
      <c r="P3" s="157" t="s">
        <v>134</v>
      </c>
      <c r="Q3" s="159"/>
    </row>
    <row r="4" spans="1:29" ht="23.25" customHeight="1" x14ac:dyDescent="0.25">
      <c r="A4" s="156" t="s">
        <v>136</v>
      </c>
      <c r="P4" s="156" t="s">
        <v>136</v>
      </c>
    </row>
    <row r="5" spans="1:29" s="156" customFormat="1" ht="15" customHeight="1" x14ac:dyDescent="0.25">
      <c r="A5" s="156" t="s">
        <v>137</v>
      </c>
      <c r="B5" s="162"/>
      <c r="O5" s="158"/>
      <c r="P5" s="156" t="s">
        <v>137</v>
      </c>
      <c r="Q5" s="162"/>
    </row>
    <row r="6" spans="1:29" s="156" customFormat="1" ht="15" customHeight="1" x14ac:dyDescent="0.25">
      <c r="A6" s="156" t="s">
        <v>135</v>
      </c>
      <c r="B6" s="162"/>
      <c r="O6" s="158"/>
      <c r="P6" s="156" t="s">
        <v>135</v>
      </c>
      <c r="Q6" s="162"/>
    </row>
    <row r="7" spans="1:29" s="156" customFormat="1" ht="21.75" customHeight="1" x14ac:dyDescent="0.3">
      <c r="B7" s="162" t="s">
        <v>53</v>
      </c>
      <c r="C7" s="162" t="s">
        <v>99</v>
      </c>
      <c r="D7" s="162"/>
      <c r="E7" s="160"/>
      <c r="F7" s="160"/>
      <c r="G7" s="160"/>
      <c r="H7" s="160"/>
      <c r="I7" s="160"/>
      <c r="J7" s="160"/>
      <c r="K7" s="160"/>
      <c r="L7" s="160"/>
      <c r="M7" s="160"/>
      <c r="N7" s="160"/>
      <c r="O7" s="158"/>
      <c r="Q7" s="162" t="s">
        <v>53</v>
      </c>
      <c r="R7" s="162" t="s">
        <v>99</v>
      </c>
      <c r="S7" s="162"/>
      <c r="T7" s="160"/>
      <c r="U7" s="160"/>
      <c r="V7" s="160"/>
      <c r="W7" s="160"/>
      <c r="X7" s="160"/>
      <c r="Y7" s="160"/>
      <c r="Z7" s="160"/>
      <c r="AA7" s="160"/>
      <c r="AB7" s="160"/>
      <c r="AC7" s="160"/>
    </row>
    <row r="8" spans="1:29" s="156" customFormat="1" ht="15" customHeight="1" x14ac:dyDescent="0.35">
      <c r="B8" s="162"/>
      <c r="C8" s="173"/>
      <c r="D8" s="164" t="s">
        <v>91</v>
      </c>
      <c r="E8" s="160"/>
      <c r="F8" s="160"/>
      <c r="G8" s="160"/>
      <c r="H8" s="160"/>
      <c r="I8" s="160"/>
      <c r="J8" s="160"/>
      <c r="K8" s="160"/>
      <c r="L8" s="160"/>
      <c r="M8" s="160"/>
      <c r="N8" s="160"/>
      <c r="O8" s="158"/>
      <c r="Q8" s="162"/>
      <c r="R8" s="173"/>
      <c r="S8" s="164" t="s">
        <v>91</v>
      </c>
      <c r="T8" s="160"/>
      <c r="U8" s="160"/>
      <c r="V8" s="160"/>
      <c r="W8" s="160"/>
      <c r="X8" s="160"/>
      <c r="Y8" s="160"/>
      <c r="Z8" s="160"/>
      <c r="AA8" s="160"/>
      <c r="AB8" s="160"/>
      <c r="AC8" s="160"/>
    </row>
    <row r="9" spans="1:29" s="156" customFormat="1" ht="15" customHeight="1" x14ac:dyDescent="0.4">
      <c r="B9" s="172"/>
      <c r="C9" s="173"/>
      <c r="D9" s="160" t="s">
        <v>92</v>
      </c>
      <c r="E9" s="160"/>
      <c r="F9" s="160"/>
      <c r="G9" s="160"/>
      <c r="H9" s="160"/>
      <c r="I9" s="160"/>
      <c r="J9" s="160"/>
      <c r="K9" s="160"/>
      <c r="L9" s="160"/>
      <c r="M9" s="160"/>
      <c r="N9" s="160"/>
      <c r="O9" s="158"/>
      <c r="Q9" s="172"/>
      <c r="R9" s="173"/>
      <c r="S9" s="160" t="s">
        <v>92</v>
      </c>
      <c r="T9" s="160"/>
      <c r="U9" s="160"/>
      <c r="V9" s="160"/>
      <c r="W9" s="160"/>
      <c r="X9" s="160"/>
      <c r="Y9" s="160"/>
      <c r="Z9" s="160"/>
      <c r="AA9" s="160"/>
      <c r="AB9" s="160"/>
      <c r="AC9" s="160"/>
    </row>
    <row r="10" spans="1:29" s="156" customFormat="1" ht="17.25" customHeight="1" x14ac:dyDescent="0.4">
      <c r="B10" s="172"/>
      <c r="C10" s="173"/>
      <c r="D10" s="164" t="s">
        <v>139</v>
      </c>
      <c r="E10" s="160"/>
      <c r="F10" s="160"/>
      <c r="G10" s="160"/>
      <c r="H10" s="160"/>
      <c r="I10" s="160"/>
      <c r="J10" s="160"/>
      <c r="K10" s="160"/>
      <c r="L10" s="160"/>
      <c r="M10" s="160"/>
      <c r="N10" s="160"/>
      <c r="O10" s="158"/>
      <c r="Q10" s="172"/>
      <c r="R10" s="173"/>
      <c r="S10" s="164" t="s">
        <v>140</v>
      </c>
      <c r="T10" s="160"/>
      <c r="U10" s="160"/>
      <c r="V10" s="160"/>
      <c r="W10" s="160"/>
      <c r="X10" s="160"/>
      <c r="Y10" s="160"/>
      <c r="Z10" s="160"/>
      <c r="AA10" s="160"/>
      <c r="AB10" s="160"/>
      <c r="AC10" s="160"/>
    </row>
    <row r="11" spans="1:29" s="156" customFormat="1" ht="15" customHeight="1" x14ac:dyDescent="0.4">
      <c r="B11" s="172"/>
      <c r="C11" s="173"/>
      <c r="D11" s="160" t="s">
        <v>80</v>
      </c>
      <c r="E11" s="160"/>
      <c r="F11" s="160"/>
      <c r="G11" s="160"/>
      <c r="H11" s="160"/>
      <c r="I11" s="160"/>
      <c r="J11" s="160"/>
      <c r="K11" s="160"/>
      <c r="L11" s="160"/>
      <c r="M11" s="160"/>
      <c r="N11" s="160"/>
      <c r="O11" s="158"/>
      <c r="Q11" s="172"/>
      <c r="R11" s="173"/>
      <c r="S11" s="160" t="s">
        <v>80</v>
      </c>
      <c r="T11" s="160"/>
      <c r="U11" s="160"/>
      <c r="V11" s="160"/>
      <c r="W11" s="160"/>
      <c r="X11" s="160"/>
      <c r="Y11" s="160"/>
      <c r="Z11" s="160"/>
      <c r="AA11" s="160"/>
      <c r="AB11" s="160"/>
      <c r="AC11" s="160"/>
    </row>
    <row r="12" spans="1:29" s="156" customFormat="1" ht="15" customHeight="1" x14ac:dyDescent="0.4">
      <c r="B12" s="172"/>
      <c r="C12" s="173"/>
      <c r="D12" s="286" t="s">
        <v>131</v>
      </c>
      <c r="E12" s="286"/>
      <c r="F12" s="286"/>
      <c r="G12" s="286"/>
      <c r="H12" s="286"/>
      <c r="I12" s="286"/>
      <c r="J12" s="286"/>
      <c r="K12" s="286"/>
      <c r="L12" s="286"/>
      <c r="M12" s="286"/>
      <c r="N12" s="286"/>
      <c r="O12" s="158"/>
      <c r="Q12" s="172"/>
      <c r="R12" s="173"/>
      <c r="S12" s="286" t="s">
        <v>131</v>
      </c>
      <c r="T12" s="286"/>
      <c r="U12" s="286"/>
      <c r="V12" s="286"/>
      <c r="W12" s="286"/>
      <c r="X12" s="286"/>
      <c r="Y12" s="286"/>
      <c r="Z12" s="286"/>
      <c r="AA12" s="286"/>
      <c r="AB12" s="286"/>
      <c r="AC12" s="286"/>
    </row>
    <row r="13" spans="1:29" s="156" customFormat="1" ht="15" customHeight="1" x14ac:dyDescent="0.4">
      <c r="B13" s="172"/>
      <c r="C13" s="173"/>
      <c r="D13" s="287" t="s">
        <v>88</v>
      </c>
      <c r="E13" s="287"/>
      <c r="F13" s="287"/>
      <c r="G13" s="287"/>
      <c r="H13" s="287"/>
      <c r="I13" s="287"/>
      <c r="J13" s="287"/>
      <c r="K13" s="287"/>
      <c r="L13" s="287"/>
      <c r="M13" s="287"/>
      <c r="N13" s="287"/>
      <c r="O13" s="158"/>
      <c r="Q13" s="172"/>
      <c r="R13" s="173"/>
      <c r="S13" s="287" t="s">
        <v>88</v>
      </c>
      <c r="T13" s="287"/>
      <c r="U13" s="287"/>
      <c r="V13" s="287"/>
      <c r="W13" s="287"/>
      <c r="X13" s="287"/>
      <c r="Y13" s="287"/>
      <c r="Z13" s="287"/>
      <c r="AA13" s="287"/>
      <c r="AB13" s="287"/>
      <c r="AC13" s="287"/>
    </row>
    <row r="14" spans="1:29" s="156" customFormat="1" ht="15" customHeight="1" x14ac:dyDescent="0.4">
      <c r="B14" s="172"/>
      <c r="C14" s="173"/>
      <c r="D14" s="163" t="s">
        <v>93</v>
      </c>
      <c r="E14" s="160"/>
      <c r="F14" s="160"/>
      <c r="G14" s="165"/>
      <c r="H14" s="165"/>
      <c r="I14" s="165"/>
      <c r="J14" s="165"/>
      <c r="K14" s="165"/>
      <c r="L14" s="165"/>
      <c r="M14" s="165"/>
      <c r="N14" s="165"/>
      <c r="O14" s="158"/>
      <c r="Q14" s="172"/>
      <c r="R14" s="173"/>
      <c r="S14" s="163" t="s">
        <v>93</v>
      </c>
      <c r="T14" s="160"/>
      <c r="U14" s="160"/>
      <c r="V14" s="165"/>
      <c r="W14" s="165"/>
      <c r="X14" s="165"/>
      <c r="Y14" s="165"/>
      <c r="Z14" s="165"/>
      <c r="AA14" s="165"/>
      <c r="AB14" s="165"/>
      <c r="AC14" s="165"/>
    </row>
    <row r="15" spans="1:29" ht="15" customHeight="1" x14ac:dyDescent="0.4">
      <c r="B15" s="172"/>
      <c r="C15" s="173"/>
      <c r="D15" s="288" t="s">
        <v>132</v>
      </c>
      <c r="E15" s="288"/>
      <c r="F15" s="288"/>
      <c r="G15" s="288"/>
      <c r="H15" s="288"/>
      <c r="I15" s="288"/>
      <c r="J15" s="288"/>
      <c r="K15" s="288"/>
      <c r="L15" s="288"/>
      <c r="M15" s="288"/>
      <c r="N15" s="288"/>
      <c r="Q15" s="172"/>
      <c r="R15" s="173"/>
      <c r="S15" s="288" t="s">
        <v>132</v>
      </c>
      <c r="T15" s="288"/>
      <c r="U15" s="288"/>
      <c r="V15" s="288"/>
      <c r="W15" s="288"/>
      <c r="X15" s="288"/>
      <c r="Y15" s="288"/>
      <c r="Z15" s="288"/>
      <c r="AA15" s="288"/>
      <c r="AB15" s="288"/>
      <c r="AC15" s="288"/>
    </row>
    <row r="16" spans="1:29" ht="15" customHeight="1" x14ac:dyDescent="0.4">
      <c r="B16" s="172"/>
      <c r="C16" s="173"/>
      <c r="D16" s="163" t="s">
        <v>77</v>
      </c>
      <c r="E16" s="160"/>
      <c r="F16" s="160"/>
      <c r="G16" s="160"/>
      <c r="H16" s="160"/>
      <c r="I16" s="166"/>
      <c r="J16" s="166"/>
      <c r="K16" s="166"/>
      <c r="L16" s="166"/>
      <c r="M16" s="166"/>
      <c r="N16" s="166"/>
      <c r="Q16" s="172"/>
      <c r="R16" s="173"/>
      <c r="S16" s="163" t="s">
        <v>77</v>
      </c>
      <c r="T16" s="160"/>
      <c r="U16" s="160"/>
      <c r="V16" s="160"/>
      <c r="W16" s="160"/>
      <c r="X16" s="166"/>
      <c r="Y16" s="166"/>
      <c r="Z16" s="166"/>
      <c r="AA16" s="166"/>
      <c r="AB16" s="166"/>
      <c r="AC16" s="166"/>
    </row>
    <row r="17" spans="1:29" ht="16.5" x14ac:dyDescent="0.3">
      <c r="B17" s="171" t="s">
        <v>133</v>
      </c>
      <c r="C17" s="167" t="s">
        <v>79</v>
      </c>
      <c r="D17" s="160"/>
      <c r="E17" s="165"/>
      <c r="F17" s="165"/>
      <c r="G17" s="165"/>
      <c r="H17" s="160"/>
      <c r="I17" s="160"/>
      <c r="J17" s="160"/>
      <c r="K17" s="160"/>
      <c r="L17" s="160"/>
      <c r="M17" s="160"/>
      <c r="N17" s="160"/>
      <c r="Q17" s="171" t="s">
        <v>133</v>
      </c>
      <c r="R17" s="167" t="s">
        <v>79</v>
      </c>
      <c r="S17" s="160"/>
      <c r="T17" s="165"/>
      <c r="U17" s="165"/>
      <c r="V17" s="165"/>
      <c r="W17" s="160"/>
      <c r="X17" s="160"/>
      <c r="Y17" s="160"/>
      <c r="Z17" s="160"/>
      <c r="AA17" s="160"/>
      <c r="AB17" s="160"/>
      <c r="AC17" s="160"/>
    </row>
    <row r="18" spans="1:29" ht="21" customHeight="1" x14ac:dyDescent="0.3">
      <c r="B18" s="162"/>
      <c r="C18" s="174"/>
      <c r="D18" s="170" t="s">
        <v>103</v>
      </c>
      <c r="E18" s="165"/>
      <c r="F18" s="165"/>
      <c r="G18" s="165"/>
      <c r="H18" s="160"/>
      <c r="I18" s="160"/>
      <c r="J18" s="160"/>
      <c r="K18" s="160"/>
      <c r="L18" s="160"/>
      <c r="M18" s="160"/>
      <c r="N18" s="160"/>
      <c r="Q18" s="162"/>
      <c r="R18" s="174"/>
      <c r="S18" s="170" t="s">
        <v>103</v>
      </c>
      <c r="T18" s="165"/>
      <c r="U18" s="165"/>
      <c r="V18" s="165"/>
      <c r="W18" s="160"/>
      <c r="X18" s="160"/>
      <c r="Y18" s="160"/>
      <c r="Z18" s="160"/>
      <c r="AA18" s="160"/>
      <c r="AB18" s="160"/>
      <c r="AC18" s="160"/>
    </row>
    <row r="19" spans="1:29" ht="11.25" customHeight="1" x14ac:dyDescent="0.3">
      <c r="B19" s="162"/>
      <c r="C19" s="174"/>
      <c r="D19" s="169" t="s">
        <v>104</v>
      </c>
      <c r="E19" s="160"/>
      <c r="F19" s="160"/>
      <c r="G19" s="160"/>
      <c r="H19" s="160"/>
      <c r="I19" s="160"/>
      <c r="J19" s="160"/>
      <c r="K19" s="160"/>
      <c r="L19" s="160"/>
      <c r="M19" s="160"/>
      <c r="N19" s="160"/>
      <c r="Q19" s="162"/>
      <c r="R19" s="174"/>
      <c r="S19" s="169" t="s">
        <v>104</v>
      </c>
      <c r="T19" s="160"/>
      <c r="U19" s="160"/>
      <c r="V19" s="160"/>
      <c r="W19" s="160"/>
      <c r="X19" s="160"/>
      <c r="Y19" s="160"/>
      <c r="Z19" s="160"/>
      <c r="AA19" s="160"/>
      <c r="AB19" s="160"/>
      <c r="AC19" s="160"/>
    </row>
    <row r="20" spans="1:29" ht="14.25" customHeight="1" x14ac:dyDescent="0.3">
      <c r="B20" s="162"/>
      <c r="C20" s="174"/>
      <c r="D20" s="169" t="s">
        <v>105</v>
      </c>
      <c r="E20" s="160"/>
      <c r="F20" s="160"/>
      <c r="G20" s="160"/>
      <c r="H20" s="160"/>
      <c r="I20" s="160"/>
      <c r="J20" s="160"/>
      <c r="K20" s="160"/>
      <c r="L20" s="160"/>
      <c r="M20" s="160"/>
      <c r="N20" s="160"/>
      <c r="Q20" s="162"/>
      <c r="R20" s="174"/>
      <c r="S20" s="169" t="s">
        <v>105</v>
      </c>
      <c r="T20" s="160"/>
      <c r="U20" s="160"/>
      <c r="V20" s="160"/>
      <c r="W20" s="160"/>
      <c r="X20" s="160"/>
      <c r="Y20" s="160"/>
      <c r="Z20" s="160"/>
      <c r="AA20" s="160"/>
      <c r="AB20" s="160"/>
      <c r="AC20" s="160"/>
    </row>
    <row r="21" spans="1:29" ht="12" customHeight="1" x14ac:dyDescent="0.3">
      <c r="B21" s="162"/>
      <c r="C21" s="174"/>
      <c r="D21" s="170" t="s">
        <v>106</v>
      </c>
      <c r="E21" s="160"/>
      <c r="F21" s="160"/>
      <c r="G21" s="160"/>
      <c r="H21" s="160"/>
      <c r="I21" s="160"/>
      <c r="J21" s="160"/>
      <c r="K21" s="160"/>
      <c r="L21" s="160"/>
      <c r="M21" s="160"/>
      <c r="N21" s="160"/>
      <c r="Q21" s="162"/>
      <c r="R21" s="174"/>
      <c r="S21" s="170" t="s">
        <v>106</v>
      </c>
      <c r="T21" s="160"/>
      <c r="U21" s="160"/>
      <c r="V21" s="160"/>
      <c r="W21" s="160"/>
      <c r="X21" s="160"/>
      <c r="Y21" s="160"/>
      <c r="Z21" s="160"/>
      <c r="AA21" s="160"/>
      <c r="AB21" s="160"/>
      <c r="AC21" s="160"/>
    </row>
    <row r="22" spans="1:29" ht="12" customHeight="1" x14ac:dyDescent="0.3">
      <c r="B22" s="162"/>
      <c r="C22" s="168"/>
      <c r="D22" s="170" t="s">
        <v>107</v>
      </c>
      <c r="E22" s="175"/>
      <c r="F22" s="175"/>
      <c r="G22" s="175"/>
      <c r="H22" s="175"/>
      <c r="I22" s="175"/>
      <c r="J22" s="175"/>
      <c r="K22" s="175"/>
      <c r="L22" s="175"/>
      <c r="M22" s="175"/>
      <c r="N22" s="175"/>
      <c r="Q22" s="162"/>
      <c r="R22" s="168"/>
      <c r="S22" s="170" t="s">
        <v>107</v>
      </c>
      <c r="T22" s="175"/>
      <c r="U22" s="175"/>
      <c r="V22" s="175"/>
      <c r="W22" s="175"/>
      <c r="X22" s="175"/>
      <c r="Y22" s="175"/>
      <c r="Z22" s="175"/>
      <c r="AA22" s="175"/>
      <c r="AB22" s="175"/>
      <c r="AC22" s="175"/>
    </row>
    <row r="23" spans="1:29" ht="16.5" x14ac:dyDescent="0.3">
      <c r="B23" s="289" t="s">
        <v>141</v>
      </c>
      <c r="C23" s="289"/>
      <c r="D23" s="289"/>
      <c r="E23" s="289"/>
      <c r="F23" s="289"/>
      <c r="G23" s="289"/>
      <c r="H23" s="289"/>
      <c r="I23" s="289"/>
      <c r="J23" s="289"/>
      <c r="K23" s="289"/>
      <c r="L23" s="289"/>
      <c r="M23" s="289"/>
      <c r="N23" s="289"/>
      <c r="Q23" s="289" t="s">
        <v>141</v>
      </c>
      <c r="R23" s="289"/>
      <c r="S23" s="289"/>
      <c r="T23" s="289"/>
      <c r="U23" s="289"/>
      <c r="V23" s="289"/>
      <c r="W23" s="289"/>
      <c r="X23" s="289"/>
      <c r="Y23" s="289"/>
      <c r="Z23" s="289"/>
      <c r="AA23" s="289"/>
      <c r="AB23" s="289"/>
      <c r="AC23" s="289"/>
    </row>
    <row r="24" spans="1:29" s="178" customFormat="1" ht="16.5" customHeight="1" x14ac:dyDescent="0.3">
      <c r="A24" s="176"/>
      <c r="B24" s="179"/>
      <c r="C24" s="179"/>
      <c r="D24" s="179"/>
      <c r="E24" s="179"/>
      <c r="F24" s="179"/>
      <c r="G24" s="179"/>
      <c r="H24" s="179"/>
      <c r="I24" s="179"/>
      <c r="J24" s="179"/>
      <c r="K24" s="179"/>
      <c r="L24" s="179"/>
      <c r="M24" s="179"/>
      <c r="N24" s="179"/>
      <c r="O24" s="177"/>
      <c r="P24" s="176"/>
      <c r="Q24" s="179"/>
      <c r="R24" s="179"/>
      <c r="S24" s="179"/>
      <c r="T24" s="179"/>
      <c r="U24" s="179"/>
      <c r="V24" s="179"/>
      <c r="W24" s="179"/>
      <c r="X24" s="179"/>
      <c r="Y24" s="179"/>
      <c r="Z24" s="179"/>
      <c r="AA24" s="179"/>
      <c r="AB24" s="179"/>
      <c r="AC24" s="179"/>
    </row>
  </sheetData>
  <mergeCells count="8">
    <mergeCell ref="D12:N12"/>
    <mergeCell ref="D13:N13"/>
    <mergeCell ref="D15:N15"/>
    <mergeCell ref="B23:N23"/>
    <mergeCell ref="S12:AC12"/>
    <mergeCell ref="S13:AC13"/>
    <mergeCell ref="S15:AC15"/>
    <mergeCell ref="Q23:AC23"/>
  </mergeCells>
  <pageMargins left="0.31496062992125984" right="0" top="0.62992125984251968" bottom="0.70866141732283472" header="0.11811023622047245" footer="0.11811023622047245"/>
  <pageSetup paperSize="5" scale="70" fitToHeight="2" orientation="portrait" r:id="rId1"/>
  <headerFooter differentOddEven="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141"/>
  <sheetViews>
    <sheetView showGridLines="0" tabSelected="1" view="pageBreakPreview" zoomScale="70" zoomScaleSheetLayoutView="70" zoomScalePageLayoutView="30" workbookViewId="0">
      <selection activeCell="W126" sqref="W126"/>
    </sheetView>
  </sheetViews>
  <sheetFormatPr defaultColWidth="9.140625" defaultRowHeight="15.75" x14ac:dyDescent="0.25"/>
  <cols>
    <col min="1" max="1" width="1" style="5" customWidth="1"/>
    <col min="2" max="3" width="4" style="5" customWidth="1"/>
    <col min="4" max="4" width="2.7109375" style="5" customWidth="1"/>
    <col min="5" max="5" width="4.7109375" style="5" customWidth="1"/>
    <col min="6" max="7" width="2.7109375" style="5" customWidth="1"/>
    <col min="8" max="8" width="5.7109375" style="5" customWidth="1"/>
    <col min="9" max="11" width="5.28515625" style="5" customWidth="1"/>
    <col min="12" max="12" width="5.140625" style="5" customWidth="1"/>
    <col min="13" max="13" width="4" style="5" customWidth="1"/>
    <col min="14" max="14" width="7.140625" style="5" customWidth="1"/>
    <col min="15" max="16" width="1" style="5" customWidth="1"/>
    <col min="17" max="18" width="4" style="5" customWidth="1"/>
    <col min="19" max="19" width="2.7109375" style="5" customWidth="1"/>
    <col min="20" max="20" width="4.7109375" style="5" customWidth="1"/>
    <col min="21" max="22" width="2.7109375" style="5" customWidth="1"/>
    <col min="23" max="23" width="5.7109375" style="5" customWidth="1"/>
    <col min="24" max="26" width="5.28515625" style="5" customWidth="1"/>
    <col min="27" max="27" width="5.140625" style="5" customWidth="1"/>
    <col min="28" max="28" width="4" style="5" customWidth="1"/>
    <col min="29" max="29" width="7.140625" style="5" customWidth="1"/>
    <col min="30" max="30" width="1" style="5" customWidth="1"/>
    <col min="31" max="32" width="9.140625" style="5"/>
    <col min="33" max="34" width="9.42578125" style="6" bestFit="1" customWidth="1"/>
    <col min="35" max="39" width="7" style="5" customWidth="1"/>
    <col min="40" max="16384" width="9.140625" style="5"/>
  </cols>
  <sheetData>
    <row r="1" spans="1:35" ht="20.100000000000001" customHeight="1" x14ac:dyDescent="0.25">
      <c r="A1" s="2"/>
      <c r="B1" s="3"/>
      <c r="C1" s="3"/>
      <c r="D1" s="3"/>
      <c r="E1" s="3"/>
      <c r="F1" s="3"/>
      <c r="G1" s="3"/>
      <c r="H1" s="3"/>
      <c r="I1" s="3"/>
      <c r="J1" s="3"/>
      <c r="K1" s="3"/>
      <c r="L1" s="3"/>
      <c r="M1" s="3"/>
      <c r="N1" s="3"/>
      <c r="O1" s="3"/>
      <c r="P1" s="3"/>
      <c r="Q1" s="3"/>
      <c r="R1" s="3"/>
      <c r="S1" s="3"/>
      <c r="T1" s="3"/>
      <c r="U1" s="3"/>
      <c r="V1" s="3"/>
      <c r="W1" s="3"/>
      <c r="X1" s="3"/>
      <c r="Y1" s="3"/>
      <c r="Z1" s="3"/>
      <c r="AA1" s="3"/>
      <c r="AB1" s="3"/>
      <c r="AC1" s="3"/>
      <c r="AD1" s="4"/>
    </row>
    <row r="2" spans="1:35" ht="20.100000000000001" customHeight="1" x14ac:dyDescent="0.25">
      <c r="A2" s="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8"/>
    </row>
    <row r="3" spans="1:35" ht="20.100000000000001" customHeight="1" x14ac:dyDescent="0.25">
      <c r="A3" s="7"/>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8"/>
    </row>
    <row r="4" spans="1:35" ht="20.100000000000001" customHeight="1" x14ac:dyDescent="0.25">
      <c r="A4" s="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8"/>
    </row>
    <row r="5" spans="1:35" ht="20.100000000000001" customHeight="1" thickBot="1" x14ac:dyDescent="0.3">
      <c r="A5" s="7"/>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8"/>
    </row>
    <row r="6" spans="1:35" ht="6.95" customHeight="1" x14ac:dyDescent="0.25">
      <c r="A6" s="2"/>
      <c r="B6" s="9"/>
      <c r="C6" s="9"/>
      <c r="D6" s="9"/>
      <c r="E6" s="9"/>
      <c r="F6" s="9"/>
      <c r="G6" s="9"/>
      <c r="H6" s="9"/>
      <c r="I6" s="9"/>
      <c r="J6" s="9"/>
      <c r="K6" s="9"/>
      <c r="L6" s="9"/>
      <c r="M6" s="9"/>
      <c r="N6" s="9"/>
      <c r="O6" s="9"/>
      <c r="P6" s="9"/>
      <c r="Q6" s="9"/>
      <c r="R6" s="9"/>
      <c r="S6" s="9"/>
      <c r="T6" s="9"/>
      <c r="U6" s="9"/>
      <c r="V6" s="9"/>
      <c r="W6" s="9"/>
      <c r="X6" s="9"/>
      <c r="Y6" s="9"/>
      <c r="Z6" s="9"/>
      <c r="AA6" s="9"/>
      <c r="AB6" s="9"/>
      <c r="AC6" s="9"/>
      <c r="AD6" s="10"/>
    </row>
    <row r="7" spans="1:35" ht="15" customHeight="1" x14ac:dyDescent="0.25">
      <c r="A7" s="7"/>
      <c r="B7" s="11" t="s">
        <v>81</v>
      </c>
      <c r="C7" s="12"/>
      <c r="D7" s="12"/>
      <c r="E7" s="12"/>
      <c r="F7" s="12"/>
      <c r="G7" s="12"/>
      <c r="H7" s="349"/>
      <c r="I7" s="343"/>
      <c r="J7" s="343"/>
      <c r="K7" s="350"/>
      <c r="L7" s="12"/>
      <c r="M7" s="12"/>
      <c r="N7" s="12"/>
      <c r="O7" s="12"/>
      <c r="P7" s="12"/>
      <c r="Q7" s="12"/>
      <c r="R7" s="12" t="s">
        <v>10</v>
      </c>
      <c r="S7" s="12"/>
      <c r="T7" s="12"/>
      <c r="U7" s="12"/>
      <c r="V7" s="12"/>
      <c r="W7" s="12"/>
      <c r="X7" s="351" t="s">
        <v>138</v>
      </c>
      <c r="Y7" s="352"/>
      <c r="Z7" s="352"/>
      <c r="AA7" s="352"/>
      <c r="AB7" s="353"/>
      <c r="AC7" s="47"/>
      <c r="AD7" s="14"/>
    </row>
    <row r="8" spans="1:35" ht="6.95" customHeight="1" x14ac:dyDescent="0.25">
      <c r="A8" s="7"/>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4"/>
    </row>
    <row r="9" spans="1:35" ht="15" customHeight="1" x14ac:dyDescent="0.25">
      <c r="A9" s="7"/>
      <c r="B9" s="11" t="s">
        <v>13</v>
      </c>
      <c r="C9" s="12"/>
      <c r="D9" s="12"/>
      <c r="E9" s="12"/>
      <c r="F9" s="12"/>
      <c r="G9" s="12"/>
      <c r="H9" s="354" t="s">
        <v>65</v>
      </c>
      <c r="I9" s="355"/>
      <c r="J9" s="355"/>
      <c r="K9" s="356"/>
      <c r="L9" s="12"/>
      <c r="M9" s="12"/>
      <c r="N9" s="12"/>
      <c r="O9" s="12"/>
      <c r="P9" s="12"/>
      <c r="Q9" s="12"/>
      <c r="R9" s="12" t="s">
        <v>14</v>
      </c>
      <c r="S9" s="12"/>
      <c r="T9" s="12"/>
      <c r="U9" s="12"/>
      <c r="V9" s="12"/>
      <c r="W9" s="12"/>
      <c r="X9" s="12"/>
      <c r="Y9" s="12"/>
      <c r="Z9" s="12"/>
      <c r="AA9" s="12"/>
      <c r="AB9" s="12"/>
      <c r="AC9" s="12"/>
      <c r="AD9" s="14"/>
    </row>
    <row r="10" spans="1:35" ht="15" customHeight="1" x14ac:dyDescent="0.25">
      <c r="A10" s="7"/>
      <c r="B10" s="12"/>
      <c r="C10" s="12"/>
      <c r="D10" s="12"/>
      <c r="E10" s="12"/>
      <c r="F10" s="12"/>
      <c r="G10" s="12"/>
      <c r="H10" s="12"/>
      <c r="I10" s="12"/>
      <c r="J10" s="12"/>
      <c r="K10" s="12"/>
      <c r="L10" s="12"/>
      <c r="M10" s="12"/>
      <c r="N10" s="12"/>
      <c r="O10" s="12"/>
      <c r="P10" s="12"/>
      <c r="Q10" s="12"/>
      <c r="R10" s="15" t="s">
        <v>12</v>
      </c>
      <c r="S10" s="12" t="s">
        <v>0</v>
      </c>
      <c r="T10" s="12"/>
      <c r="U10" s="12"/>
      <c r="V10" s="12"/>
      <c r="W10" s="12"/>
      <c r="X10" s="12"/>
      <c r="Y10" s="12"/>
      <c r="Z10" s="12"/>
      <c r="AA10" s="12"/>
      <c r="AB10" s="12"/>
      <c r="AC10" s="12"/>
      <c r="AD10" s="14"/>
      <c r="AE10" s="101"/>
      <c r="AF10" s="101"/>
      <c r="AG10" s="102"/>
      <c r="AH10" s="102"/>
      <c r="AI10" s="101"/>
    </row>
    <row r="11" spans="1:35" ht="15" customHeight="1" x14ac:dyDescent="0.25">
      <c r="A11" s="7"/>
      <c r="B11" s="11" t="s">
        <v>11</v>
      </c>
      <c r="C11" s="12"/>
      <c r="D11" s="12"/>
      <c r="E11" s="12"/>
      <c r="F11" s="12"/>
      <c r="G11" s="12"/>
      <c r="H11" s="12"/>
      <c r="I11" s="12"/>
      <c r="J11" s="12"/>
      <c r="K11" s="25" t="s">
        <v>34</v>
      </c>
      <c r="L11" s="357" t="s">
        <v>35</v>
      </c>
      <c r="M11" s="358"/>
      <c r="N11" s="359"/>
      <c r="O11" s="12"/>
      <c r="P11" s="12"/>
      <c r="Q11" s="12"/>
      <c r="R11" s="15" t="s">
        <v>12</v>
      </c>
      <c r="S11" s="12" t="s">
        <v>1</v>
      </c>
      <c r="T11" s="12"/>
      <c r="U11" s="12"/>
      <c r="V11" s="12"/>
      <c r="W11" s="12"/>
      <c r="X11" s="12"/>
      <c r="Y11" s="12"/>
      <c r="Z11" s="12"/>
      <c r="AA11" s="12"/>
      <c r="AB11" s="12"/>
      <c r="AC11" s="12"/>
      <c r="AD11" s="14"/>
      <c r="AE11" s="101"/>
      <c r="AF11" s="101"/>
      <c r="AG11" s="102"/>
      <c r="AH11" s="102"/>
      <c r="AI11" s="101"/>
    </row>
    <row r="12" spans="1:35" ht="15" customHeight="1" x14ac:dyDescent="0.25">
      <c r="A12" s="7"/>
      <c r="B12" s="12"/>
      <c r="C12" s="15" t="s">
        <v>12</v>
      </c>
      <c r="D12" s="12" t="s">
        <v>76</v>
      </c>
      <c r="E12" s="12"/>
      <c r="F12" s="12"/>
      <c r="G12" s="12"/>
      <c r="H12" s="12"/>
      <c r="I12" s="12"/>
      <c r="J12" s="12"/>
      <c r="K12" s="12"/>
      <c r="L12" s="12"/>
      <c r="M12" s="12"/>
      <c r="N12" s="12"/>
      <c r="O12" s="12"/>
      <c r="P12" s="12"/>
      <c r="Q12" s="12"/>
      <c r="R12" s="15" t="s">
        <v>12</v>
      </c>
      <c r="S12" s="12" t="s">
        <v>17</v>
      </c>
      <c r="T12" s="12"/>
      <c r="U12" s="12"/>
      <c r="V12" s="12"/>
      <c r="W12" s="12"/>
      <c r="X12" s="12"/>
      <c r="Y12" s="12"/>
      <c r="Z12" s="12"/>
      <c r="AA12" s="12"/>
      <c r="AB12" s="12"/>
      <c r="AC12" s="12"/>
      <c r="AD12" s="14"/>
      <c r="AE12" s="101"/>
      <c r="AF12" s="101"/>
      <c r="AG12" s="102"/>
      <c r="AH12" s="102"/>
      <c r="AI12" s="101"/>
    </row>
    <row r="13" spans="1:35" ht="15" customHeight="1" x14ac:dyDescent="0.25">
      <c r="A13" s="7"/>
      <c r="B13" s="12"/>
      <c r="C13" s="12"/>
      <c r="D13" s="15" t="s">
        <v>12</v>
      </c>
      <c r="E13" s="91" t="s">
        <v>2</v>
      </c>
      <c r="F13" s="12"/>
      <c r="G13" s="12"/>
      <c r="H13" s="12"/>
      <c r="I13" s="12"/>
      <c r="J13" s="12"/>
      <c r="K13" s="12"/>
      <c r="L13" s="12"/>
      <c r="M13" s="12"/>
      <c r="N13" s="12"/>
      <c r="O13" s="12"/>
      <c r="P13" s="12"/>
      <c r="Q13" s="12"/>
      <c r="R13" s="15" t="s">
        <v>12</v>
      </c>
      <c r="S13" s="12" t="s">
        <v>9</v>
      </c>
      <c r="T13" s="12"/>
      <c r="U13" s="12"/>
      <c r="V13" s="12"/>
      <c r="W13" s="12"/>
      <c r="X13" s="12"/>
      <c r="Y13" s="12"/>
      <c r="Z13" s="12"/>
      <c r="AA13" s="12"/>
      <c r="AB13" s="12"/>
      <c r="AC13" s="12"/>
      <c r="AD13" s="14"/>
      <c r="AE13" s="101"/>
      <c r="AF13" s="101"/>
      <c r="AG13" s="102"/>
      <c r="AH13" s="102"/>
      <c r="AI13" s="101"/>
    </row>
    <row r="14" spans="1:35" ht="15" customHeight="1" x14ac:dyDescent="0.25">
      <c r="A14" s="7"/>
      <c r="B14" s="12"/>
      <c r="C14" s="12"/>
      <c r="D14" s="15" t="s">
        <v>12</v>
      </c>
      <c r="E14" s="12" t="s">
        <v>6</v>
      </c>
      <c r="F14" s="12"/>
      <c r="G14" s="12"/>
      <c r="H14" s="12"/>
      <c r="I14" s="12"/>
      <c r="J14" s="12"/>
      <c r="K14" s="12"/>
      <c r="L14" s="12"/>
      <c r="M14" s="12"/>
      <c r="N14" s="12"/>
      <c r="O14" s="12"/>
      <c r="P14" s="12"/>
      <c r="Q14" s="12"/>
      <c r="R14" s="15" t="s">
        <v>12</v>
      </c>
      <c r="S14" s="12" t="s">
        <v>16</v>
      </c>
      <c r="T14" s="12"/>
      <c r="U14" s="12"/>
      <c r="V14" s="12"/>
      <c r="W14" s="12"/>
      <c r="X14" s="12"/>
      <c r="Y14" s="12"/>
      <c r="Z14" s="12"/>
      <c r="AA14" s="12"/>
      <c r="AB14" s="12"/>
      <c r="AC14" s="12"/>
      <c r="AD14" s="14"/>
      <c r="AE14" s="101"/>
      <c r="AF14" s="101"/>
      <c r="AG14" s="102"/>
      <c r="AH14" s="102"/>
      <c r="AI14" s="101"/>
    </row>
    <row r="15" spans="1:35" ht="15" customHeight="1" x14ac:dyDescent="0.25">
      <c r="A15" s="7"/>
      <c r="B15" s="12"/>
      <c r="C15" s="15" t="s">
        <v>12</v>
      </c>
      <c r="D15" s="12" t="s">
        <v>19</v>
      </c>
      <c r="E15" s="12"/>
      <c r="F15" s="12"/>
      <c r="G15" s="12"/>
      <c r="H15" s="12"/>
      <c r="I15" s="12"/>
      <c r="J15" s="12"/>
      <c r="K15" s="12"/>
      <c r="L15" s="12"/>
      <c r="M15" s="12"/>
      <c r="N15" s="12"/>
      <c r="O15" s="12"/>
      <c r="P15" s="12"/>
      <c r="Q15" s="12"/>
      <c r="R15" s="15" t="s">
        <v>12</v>
      </c>
      <c r="S15" s="12" t="s">
        <v>15</v>
      </c>
      <c r="T15" s="12"/>
      <c r="U15" s="12"/>
      <c r="V15" s="12"/>
      <c r="W15" s="12"/>
      <c r="X15" s="12"/>
      <c r="Y15" s="12"/>
      <c r="Z15" s="12"/>
      <c r="AA15" s="12"/>
      <c r="AB15" s="12"/>
      <c r="AC15" s="12"/>
      <c r="AD15" s="14"/>
      <c r="AE15" s="101"/>
      <c r="AF15" s="101"/>
      <c r="AG15" s="102"/>
      <c r="AH15" s="102"/>
      <c r="AI15" s="101"/>
    </row>
    <row r="16" spans="1:35" ht="15" customHeight="1" x14ac:dyDescent="0.25">
      <c r="A16" s="7"/>
      <c r="B16" s="12"/>
      <c r="C16" s="15"/>
      <c r="D16" s="12"/>
      <c r="E16" s="12"/>
      <c r="F16" s="12"/>
      <c r="G16" s="12"/>
      <c r="H16" s="12"/>
      <c r="I16" s="12"/>
      <c r="J16" s="12"/>
      <c r="K16" s="12"/>
      <c r="L16" s="12"/>
      <c r="M16" s="12"/>
      <c r="N16" s="12"/>
      <c r="O16" s="12"/>
      <c r="P16" s="12"/>
      <c r="Q16" s="12"/>
      <c r="R16" s="15" t="s">
        <v>12</v>
      </c>
      <c r="S16" s="12" t="s">
        <v>18</v>
      </c>
      <c r="T16" s="12"/>
      <c r="U16" s="12"/>
      <c r="V16" s="12"/>
      <c r="W16" s="12"/>
      <c r="X16" s="12"/>
      <c r="Y16" s="12"/>
      <c r="Z16" s="12"/>
      <c r="AA16" s="12"/>
      <c r="AB16" s="12"/>
      <c r="AC16" s="12"/>
      <c r="AD16" s="14"/>
      <c r="AE16" s="101"/>
      <c r="AF16" s="101"/>
      <c r="AG16" s="102"/>
      <c r="AH16" s="102"/>
      <c r="AI16" s="101"/>
    </row>
    <row r="17" spans="1:35" ht="15" customHeight="1" x14ac:dyDescent="0.25">
      <c r="A17" s="7"/>
      <c r="B17" s="12"/>
      <c r="C17" s="15"/>
      <c r="D17" s="12"/>
      <c r="E17" s="12"/>
      <c r="F17" s="12"/>
      <c r="G17" s="12"/>
      <c r="H17" s="12"/>
      <c r="I17" s="12"/>
      <c r="J17" s="12"/>
      <c r="K17" s="12"/>
      <c r="L17" s="12"/>
      <c r="M17" s="12"/>
      <c r="N17" s="12"/>
      <c r="O17" s="12"/>
      <c r="P17" s="12"/>
      <c r="Q17" s="12"/>
      <c r="R17" s="15" t="s">
        <v>12</v>
      </c>
      <c r="S17" s="12" t="s">
        <v>4</v>
      </c>
      <c r="T17" s="12"/>
      <c r="U17" s="12"/>
      <c r="V17" s="12"/>
      <c r="W17" s="12"/>
      <c r="X17" s="12"/>
      <c r="Y17" s="12"/>
      <c r="Z17" s="12"/>
      <c r="AA17" s="12"/>
      <c r="AB17" s="12"/>
      <c r="AC17" s="12"/>
      <c r="AD17" s="14"/>
      <c r="AE17" s="101"/>
      <c r="AF17" s="101"/>
      <c r="AG17" s="102"/>
      <c r="AH17" s="102"/>
      <c r="AI17" s="101"/>
    </row>
    <row r="18" spans="1:35" ht="15" customHeight="1" x14ac:dyDescent="0.25">
      <c r="A18" s="7"/>
      <c r="B18" s="12"/>
      <c r="E18" s="12"/>
      <c r="F18" s="12"/>
      <c r="G18" s="12"/>
      <c r="H18" s="12"/>
      <c r="I18" s="12"/>
      <c r="J18" s="12"/>
      <c r="K18" s="12"/>
      <c r="L18" s="12"/>
      <c r="M18" s="12"/>
      <c r="N18" s="12"/>
      <c r="O18" s="12"/>
      <c r="P18" s="12"/>
      <c r="Q18" s="12"/>
      <c r="R18" s="15" t="s">
        <v>12</v>
      </c>
      <c r="S18" s="12" t="s">
        <v>77</v>
      </c>
      <c r="T18" s="12"/>
      <c r="U18" s="12"/>
      <c r="V18" s="12"/>
      <c r="W18" s="12"/>
      <c r="X18" s="16"/>
      <c r="Y18" s="16"/>
      <c r="Z18" s="16"/>
      <c r="AA18" s="16"/>
      <c r="AB18" s="16"/>
      <c r="AC18" s="12"/>
      <c r="AD18" s="14"/>
      <c r="AE18" s="101"/>
      <c r="AF18" s="101"/>
      <c r="AG18" s="102"/>
      <c r="AH18" s="102"/>
      <c r="AI18" s="101"/>
    </row>
    <row r="19" spans="1:35" ht="6.95" customHeight="1" thickBot="1" x14ac:dyDescent="0.3">
      <c r="A19" s="7"/>
      <c r="B19" s="12"/>
      <c r="C19" s="15"/>
      <c r="D19" s="12"/>
      <c r="E19" s="12"/>
      <c r="F19" s="12"/>
      <c r="G19" s="12"/>
      <c r="H19" s="12"/>
      <c r="I19" s="12"/>
      <c r="J19" s="12"/>
      <c r="K19" s="12"/>
      <c r="L19" s="12"/>
      <c r="M19" s="12"/>
      <c r="N19" s="12"/>
      <c r="O19" s="12"/>
      <c r="P19" s="12"/>
      <c r="Q19" s="12"/>
      <c r="R19" s="15"/>
      <c r="S19" s="12"/>
      <c r="T19" s="12"/>
      <c r="U19" s="12"/>
      <c r="V19" s="12"/>
      <c r="W19" s="12"/>
      <c r="X19" s="12"/>
      <c r="Y19" s="12"/>
      <c r="Z19" s="12"/>
      <c r="AA19" s="12"/>
      <c r="AB19" s="12"/>
      <c r="AC19" s="12"/>
      <c r="AD19" s="14"/>
      <c r="AE19" s="101"/>
      <c r="AF19" s="101"/>
      <c r="AG19" s="102"/>
      <c r="AH19" s="102"/>
      <c r="AI19" s="101"/>
    </row>
    <row r="20" spans="1:35" ht="18" customHeight="1" thickBot="1" x14ac:dyDescent="0.3">
      <c r="A20" s="17"/>
      <c r="B20" s="325" t="s">
        <v>7</v>
      </c>
      <c r="C20" s="325"/>
      <c r="D20" s="325"/>
      <c r="E20" s="325"/>
      <c r="F20" s="325"/>
      <c r="G20" s="325"/>
      <c r="H20" s="325"/>
      <c r="I20" s="325"/>
      <c r="J20" s="325"/>
      <c r="K20" s="325"/>
      <c r="L20" s="325"/>
      <c r="M20" s="325"/>
      <c r="N20" s="325"/>
      <c r="O20" s="18"/>
      <c r="P20" s="19"/>
      <c r="Q20" s="325" t="s">
        <v>8</v>
      </c>
      <c r="R20" s="325"/>
      <c r="S20" s="325"/>
      <c r="T20" s="325"/>
      <c r="U20" s="325"/>
      <c r="V20" s="325"/>
      <c r="W20" s="325"/>
      <c r="X20" s="325"/>
      <c r="Y20" s="325"/>
      <c r="Z20" s="325"/>
      <c r="AA20" s="325"/>
      <c r="AB20" s="325"/>
      <c r="AC20" s="325"/>
      <c r="AD20" s="20"/>
      <c r="AE20" s="88"/>
      <c r="AF20" s="101"/>
      <c r="AG20" s="102"/>
      <c r="AH20" s="102"/>
      <c r="AI20" s="101"/>
    </row>
    <row r="21" spans="1:35" ht="9" customHeight="1" x14ac:dyDescent="0.25">
      <c r="A21" s="105"/>
      <c r="B21" s="154"/>
      <c r="C21" s="154"/>
      <c r="D21" s="154"/>
      <c r="E21" s="154"/>
      <c r="F21" s="154"/>
      <c r="G21" s="154"/>
      <c r="H21" s="154"/>
      <c r="I21" s="154"/>
      <c r="J21" s="154"/>
      <c r="K21" s="154"/>
      <c r="L21" s="154"/>
      <c r="M21" s="154"/>
      <c r="N21" s="154"/>
      <c r="O21" s="106"/>
      <c r="P21" s="107"/>
      <c r="Q21" s="154"/>
      <c r="R21" s="154"/>
      <c r="S21" s="154"/>
      <c r="T21" s="154"/>
      <c r="U21" s="154"/>
      <c r="V21" s="154"/>
      <c r="W21" s="154"/>
      <c r="X21" s="154"/>
      <c r="Y21" s="154"/>
      <c r="Z21" s="154"/>
      <c r="AA21" s="154"/>
      <c r="AB21" s="154"/>
      <c r="AC21" s="154"/>
      <c r="AD21" s="108"/>
      <c r="AE21" s="88"/>
      <c r="AF21" s="101"/>
      <c r="AG21" s="102"/>
      <c r="AH21" s="102"/>
      <c r="AI21" s="101"/>
    </row>
    <row r="22" spans="1:35" ht="15" customHeight="1" x14ac:dyDescent="0.25">
      <c r="A22" s="7"/>
      <c r="B22" s="291"/>
      <c r="C22" s="291"/>
      <c r="D22" s="291"/>
      <c r="E22" s="291"/>
      <c r="F22" s="291"/>
      <c r="G22" s="291"/>
      <c r="H22" s="291"/>
      <c r="I22" s="291"/>
      <c r="J22" s="291"/>
      <c r="K22" s="291"/>
      <c r="L22" s="291"/>
      <c r="M22" s="291"/>
      <c r="N22" s="150"/>
      <c r="O22" s="21"/>
      <c r="P22" s="22"/>
      <c r="Q22" s="291"/>
      <c r="R22" s="291"/>
      <c r="S22" s="291"/>
      <c r="T22" s="291"/>
      <c r="U22" s="291"/>
      <c r="V22" s="291"/>
      <c r="W22" s="291"/>
      <c r="X22" s="291"/>
      <c r="Y22" s="291"/>
      <c r="Z22" s="291"/>
      <c r="AA22" s="291"/>
      <c r="AB22" s="291"/>
      <c r="AC22" s="150"/>
      <c r="AD22" s="14"/>
      <c r="AE22" s="88"/>
      <c r="AF22" s="101"/>
      <c r="AG22" s="102"/>
      <c r="AH22" s="102"/>
      <c r="AI22" s="101"/>
    </row>
    <row r="23" spans="1:35" ht="15" customHeight="1" x14ac:dyDescent="0.25">
      <c r="A23" s="7"/>
      <c r="B23" s="114" t="s">
        <v>20</v>
      </c>
      <c r="C23" s="114"/>
      <c r="D23" s="114"/>
      <c r="E23" s="114"/>
      <c r="F23" s="114"/>
      <c r="G23" s="114"/>
      <c r="H23" s="345" t="s">
        <v>21</v>
      </c>
      <c r="I23" s="345"/>
      <c r="J23" s="345"/>
      <c r="K23" s="345"/>
      <c r="L23" s="115"/>
      <c r="M23" s="114"/>
      <c r="N23" s="116" t="s">
        <v>32</v>
      </c>
      <c r="O23" s="117"/>
      <c r="P23" s="118"/>
      <c r="Q23" s="119" t="s">
        <v>20</v>
      </c>
      <c r="R23" s="119"/>
      <c r="S23" s="119"/>
      <c r="T23" s="119"/>
      <c r="U23" s="119"/>
      <c r="V23" s="119"/>
      <c r="W23" s="346" t="s">
        <v>21</v>
      </c>
      <c r="X23" s="346"/>
      <c r="Y23" s="346"/>
      <c r="Z23" s="346"/>
      <c r="AA23" s="120"/>
      <c r="AB23" s="119"/>
      <c r="AC23" s="121" t="s">
        <v>32</v>
      </c>
      <c r="AD23" s="14"/>
      <c r="AE23" s="88"/>
      <c r="AF23" s="101"/>
      <c r="AG23" s="102"/>
      <c r="AH23" s="102"/>
      <c r="AI23" s="101"/>
    </row>
    <row r="24" spans="1:35" ht="15" customHeight="1" x14ac:dyDescent="0.25">
      <c r="A24" s="7"/>
      <c r="B24" s="12" t="s">
        <v>22</v>
      </c>
      <c r="C24" s="12"/>
      <c r="D24" s="12"/>
      <c r="E24" s="12"/>
      <c r="F24" s="291"/>
      <c r="G24" s="291"/>
      <c r="H24" s="291"/>
      <c r="I24" s="291"/>
      <c r="J24" s="291"/>
      <c r="K24" s="291"/>
      <c r="L24" s="291"/>
      <c r="M24" s="291"/>
      <c r="N24" s="291"/>
      <c r="O24" s="21"/>
      <c r="P24" s="22"/>
      <c r="Q24" s="12" t="s">
        <v>22</v>
      </c>
      <c r="R24" s="12"/>
      <c r="S24" s="12"/>
      <c r="T24" s="12"/>
      <c r="U24" s="291"/>
      <c r="V24" s="291"/>
      <c r="W24" s="291"/>
      <c r="X24" s="291"/>
      <c r="Y24" s="291"/>
      <c r="Z24" s="291"/>
      <c r="AA24" s="291"/>
      <c r="AB24" s="291"/>
      <c r="AC24" s="291"/>
      <c r="AD24" s="14"/>
      <c r="AE24" s="88"/>
      <c r="AF24" s="101"/>
      <c r="AG24" s="102"/>
      <c r="AH24" s="102"/>
      <c r="AI24" s="101"/>
    </row>
    <row r="25" spans="1:35" ht="15" customHeight="1" x14ac:dyDescent="0.25">
      <c r="A25" s="7"/>
      <c r="B25" s="291"/>
      <c r="C25" s="291"/>
      <c r="D25" s="291"/>
      <c r="E25" s="291"/>
      <c r="F25" s="291"/>
      <c r="G25" s="291"/>
      <c r="H25" s="291"/>
      <c r="I25" s="291"/>
      <c r="J25" s="291"/>
      <c r="K25" s="291"/>
      <c r="L25" s="291"/>
      <c r="M25" s="291"/>
      <c r="N25" s="291"/>
      <c r="O25" s="21"/>
      <c r="P25" s="22"/>
      <c r="Q25" s="291"/>
      <c r="R25" s="291"/>
      <c r="S25" s="291"/>
      <c r="T25" s="291"/>
      <c r="U25" s="291"/>
      <c r="V25" s="291"/>
      <c r="W25" s="291"/>
      <c r="X25" s="291"/>
      <c r="Y25" s="291"/>
      <c r="Z25" s="291"/>
      <c r="AA25" s="291"/>
      <c r="AB25" s="291"/>
      <c r="AC25" s="291"/>
      <c r="AD25" s="14"/>
      <c r="AE25" s="88"/>
      <c r="AF25" s="101"/>
      <c r="AG25" s="102"/>
      <c r="AH25" s="102"/>
      <c r="AI25" s="101"/>
    </row>
    <row r="26" spans="1:35" ht="15" customHeight="1" x14ac:dyDescent="0.25">
      <c r="A26" s="7"/>
      <c r="B26" s="12" t="s">
        <v>24</v>
      </c>
      <c r="C26" s="12"/>
      <c r="D26" s="13"/>
      <c r="E26" s="343"/>
      <c r="F26" s="343"/>
      <c r="G26" s="343"/>
      <c r="H26" s="343"/>
      <c r="I26" s="343"/>
      <c r="J26" s="343"/>
      <c r="K26" s="343"/>
      <c r="L26" s="343"/>
      <c r="M26" s="343"/>
      <c r="N26" s="343"/>
      <c r="O26" s="21"/>
      <c r="P26" s="22"/>
      <c r="Q26" s="12" t="s">
        <v>24</v>
      </c>
      <c r="R26" s="12"/>
      <c r="S26" s="13"/>
      <c r="T26" s="343"/>
      <c r="U26" s="343"/>
      <c r="V26" s="343"/>
      <c r="W26" s="343"/>
      <c r="X26" s="343"/>
      <c r="Y26" s="343"/>
      <c r="Z26" s="343"/>
      <c r="AA26" s="343"/>
      <c r="AB26" s="343"/>
      <c r="AC26" s="343"/>
      <c r="AD26" s="14"/>
      <c r="AE26" s="88"/>
      <c r="AF26" s="101"/>
      <c r="AG26" s="102"/>
      <c r="AH26" s="102"/>
      <c r="AI26" s="101"/>
    </row>
    <row r="27" spans="1:35" ht="15" customHeight="1" x14ac:dyDescent="0.25">
      <c r="A27" s="7"/>
      <c r="B27" s="12" t="s">
        <v>29</v>
      </c>
      <c r="C27" s="12"/>
      <c r="D27" s="12"/>
      <c r="E27" s="12"/>
      <c r="F27" s="343"/>
      <c r="G27" s="343"/>
      <c r="H27" s="343"/>
      <c r="I27" s="344" t="s">
        <v>49</v>
      </c>
      <c r="J27" s="344"/>
      <c r="K27" s="344"/>
      <c r="L27" s="344"/>
      <c r="M27" s="343"/>
      <c r="N27" s="343"/>
      <c r="O27" s="21"/>
      <c r="P27" s="22"/>
      <c r="Q27" s="12" t="s">
        <v>29</v>
      </c>
      <c r="R27" s="12"/>
      <c r="S27" s="12"/>
      <c r="T27" s="12"/>
      <c r="U27" s="343"/>
      <c r="V27" s="343"/>
      <c r="W27" s="343"/>
      <c r="X27" s="344" t="s">
        <v>49</v>
      </c>
      <c r="Y27" s="344"/>
      <c r="Z27" s="344"/>
      <c r="AA27" s="344"/>
      <c r="AB27" s="343"/>
      <c r="AC27" s="343"/>
      <c r="AD27" s="14"/>
      <c r="AE27" s="88"/>
      <c r="AF27" s="101"/>
      <c r="AG27" s="102"/>
      <c r="AH27" s="102"/>
      <c r="AI27" s="101"/>
    </row>
    <row r="28" spans="1:35" ht="15" customHeight="1" x14ac:dyDescent="0.25">
      <c r="A28" s="7"/>
      <c r="B28" s="12" t="s">
        <v>25</v>
      </c>
      <c r="C28" s="12"/>
      <c r="D28" s="291"/>
      <c r="E28" s="291"/>
      <c r="F28" s="291"/>
      <c r="G28" s="291"/>
      <c r="H28" s="291"/>
      <c r="I28" s="291"/>
      <c r="J28" s="291"/>
      <c r="K28" s="291"/>
      <c r="L28" s="291"/>
      <c r="M28" s="291"/>
      <c r="N28" s="291"/>
      <c r="O28" s="21"/>
      <c r="P28" s="22"/>
      <c r="Q28" s="12" t="s">
        <v>25</v>
      </c>
      <c r="R28" s="12"/>
      <c r="S28" s="291"/>
      <c r="T28" s="291"/>
      <c r="U28" s="291"/>
      <c r="V28" s="291"/>
      <c r="W28" s="291"/>
      <c r="X28" s="291"/>
      <c r="Y28" s="291"/>
      <c r="Z28" s="291"/>
      <c r="AA28" s="291"/>
      <c r="AB28" s="291"/>
      <c r="AC28" s="291"/>
      <c r="AD28" s="14"/>
      <c r="AE28" s="88"/>
      <c r="AF28" s="101"/>
      <c r="AG28" s="102"/>
      <c r="AH28" s="102"/>
      <c r="AI28" s="101"/>
    </row>
    <row r="29" spans="1:35" ht="15" customHeight="1" x14ac:dyDescent="0.25">
      <c r="A29" s="7"/>
      <c r="B29" s="12" t="s">
        <v>23</v>
      </c>
      <c r="C29" s="12"/>
      <c r="D29" s="12"/>
      <c r="E29" s="12"/>
      <c r="F29" s="343"/>
      <c r="G29" s="343"/>
      <c r="H29" s="343"/>
      <c r="I29" s="343"/>
      <c r="J29" s="343"/>
      <c r="K29" s="343"/>
      <c r="L29" s="149" t="s">
        <v>26</v>
      </c>
      <c r="M29" s="343"/>
      <c r="N29" s="343"/>
      <c r="O29" s="21"/>
      <c r="P29" s="22"/>
      <c r="Q29" s="12" t="s">
        <v>23</v>
      </c>
      <c r="R29" s="12"/>
      <c r="S29" s="12"/>
      <c r="T29" s="12"/>
      <c r="U29" s="343"/>
      <c r="V29" s="343"/>
      <c r="W29" s="343"/>
      <c r="X29" s="343"/>
      <c r="Y29" s="343"/>
      <c r="Z29" s="343"/>
      <c r="AA29" s="149" t="s">
        <v>26</v>
      </c>
      <c r="AB29" s="343"/>
      <c r="AC29" s="343"/>
      <c r="AD29" s="14"/>
    </row>
    <row r="30" spans="1:35" ht="15" customHeight="1" x14ac:dyDescent="0.25">
      <c r="A30" s="7"/>
      <c r="B30" s="12" t="s">
        <v>30</v>
      </c>
      <c r="C30" s="12"/>
      <c r="D30" s="12"/>
      <c r="E30" s="12"/>
      <c r="F30" s="91" t="s">
        <v>111</v>
      </c>
      <c r="G30" s="13"/>
      <c r="H30" s="343"/>
      <c r="I30" s="343"/>
      <c r="J30" s="13"/>
      <c r="L30" s="109" t="s">
        <v>112</v>
      </c>
      <c r="M30" s="343"/>
      <c r="N30" s="343"/>
      <c r="O30" s="21"/>
      <c r="P30" s="22"/>
      <c r="Q30" s="12" t="s">
        <v>30</v>
      </c>
      <c r="R30" s="12"/>
      <c r="S30" s="12"/>
      <c r="T30" s="12"/>
      <c r="U30" s="149" t="s">
        <v>65</v>
      </c>
      <c r="V30" s="13"/>
      <c r="W30" s="343"/>
      <c r="X30" s="343"/>
      <c r="Y30" s="343"/>
      <c r="AA30" s="109" t="s">
        <v>112</v>
      </c>
      <c r="AB30" s="343"/>
      <c r="AC30" s="343"/>
      <c r="AD30" s="14"/>
    </row>
    <row r="31" spans="1:35" ht="15" customHeight="1" x14ac:dyDescent="0.25">
      <c r="A31" s="7"/>
      <c r="B31" s="12" t="s">
        <v>31</v>
      </c>
      <c r="C31" s="12"/>
      <c r="D31" s="12"/>
      <c r="E31" s="12"/>
      <c r="F31" s="16"/>
      <c r="G31" s="343"/>
      <c r="H31" s="343"/>
      <c r="I31" s="12"/>
      <c r="J31" s="25" t="s">
        <v>50</v>
      </c>
      <c r="K31" s="291"/>
      <c r="L31" s="291"/>
      <c r="M31" s="291"/>
      <c r="N31" s="291"/>
      <c r="O31" s="21"/>
      <c r="P31" s="22"/>
      <c r="Q31" s="12" t="s">
        <v>31</v>
      </c>
      <c r="R31" s="12"/>
      <c r="S31" s="12"/>
      <c r="T31" s="12"/>
      <c r="U31" s="16"/>
      <c r="V31" s="343"/>
      <c r="W31" s="343"/>
      <c r="X31" s="12"/>
      <c r="Y31" s="25" t="s">
        <v>50</v>
      </c>
      <c r="Z31" s="291"/>
      <c r="AA31" s="291"/>
      <c r="AB31" s="291"/>
      <c r="AC31" s="291"/>
      <c r="AD31" s="14"/>
    </row>
    <row r="32" spans="1:35" ht="15" customHeight="1" x14ac:dyDescent="0.25">
      <c r="A32" s="7"/>
      <c r="B32" s="12" t="s">
        <v>114</v>
      </c>
      <c r="C32" s="12"/>
      <c r="D32" s="12"/>
      <c r="E32" s="12"/>
      <c r="F32" s="12"/>
      <c r="G32" s="12"/>
      <c r="H32" s="291"/>
      <c r="I32" s="291"/>
      <c r="J32" s="291"/>
      <c r="K32" s="291"/>
      <c r="L32" s="291"/>
      <c r="M32" s="291"/>
      <c r="N32" s="90" t="s">
        <v>113</v>
      </c>
      <c r="O32" s="112"/>
      <c r="P32" s="113"/>
      <c r="Q32" s="111"/>
      <c r="R32" s="111"/>
      <c r="S32" s="12"/>
      <c r="T32" s="12"/>
      <c r="U32" s="12"/>
      <c r="V32" s="12"/>
      <c r="W32" s="12"/>
      <c r="X32" s="12"/>
      <c r="Y32" s="25"/>
      <c r="Z32" s="12"/>
      <c r="AA32" s="12"/>
      <c r="AB32" s="12"/>
      <c r="AC32" s="12"/>
      <c r="AD32" s="14"/>
    </row>
    <row r="33" spans="1:30" ht="9" customHeight="1" x14ac:dyDescent="0.25">
      <c r="A33" s="7"/>
      <c r="B33" s="12"/>
      <c r="C33" s="12"/>
      <c r="D33" s="12"/>
      <c r="E33" s="12"/>
      <c r="F33" s="12"/>
      <c r="G33" s="12"/>
      <c r="H33" s="12"/>
      <c r="I33" s="12"/>
      <c r="J33" s="25"/>
      <c r="K33" s="12"/>
      <c r="L33" s="12"/>
      <c r="M33" s="12"/>
      <c r="N33" s="12"/>
      <c r="O33" s="21"/>
      <c r="P33" s="22"/>
      <c r="Q33" s="12"/>
      <c r="R33" s="12"/>
      <c r="S33" s="12"/>
      <c r="T33" s="12"/>
      <c r="U33" s="12"/>
      <c r="V33" s="12"/>
      <c r="W33" s="12"/>
      <c r="X33" s="12"/>
      <c r="Y33" s="25"/>
      <c r="Z33" s="12"/>
      <c r="AA33" s="12"/>
      <c r="AB33" s="12"/>
      <c r="AC33" s="12"/>
      <c r="AD33" s="14"/>
    </row>
    <row r="34" spans="1:30" ht="15" customHeight="1" x14ac:dyDescent="0.25">
      <c r="A34" s="7"/>
      <c r="B34" s="294" t="s">
        <v>51</v>
      </c>
      <c r="C34" s="294"/>
      <c r="D34" s="294"/>
      <c r="E34" s="294"/>
      <c r="F34" s="294"/>
      <c r="G34" s="294"/>
      <c r="H34" s="294"/>
      <c r="I34" s="294"/>
      <c r="J34" s="294"/>
      <c r="K34" s="294"/>
      <c r="L34" s="294"/>
      <c r="M34" s="294"/>
      <c r="N34" s="294"/>
      <c r="O34" s="21"/>
      <c r="P34" s="22"/>
      <c r="Q34" s="294" t="s">
        <v>51</v>
      </c>
      <c r="R34" s="294"/>
      <c r="S34" s="294"/>
      <c r="T34" s="294"/>
      <c r="U34" s="294"/>
      <c r="V34" s="294"/>
      <c r="W34" s="294"/>
      <c r="X34" s="294"/>
      <c r="Y34" s="294"/>
      <c r="Z34" s="294"/>
      <c r="AA34" s="294"/>
      <c r="AB34" s="294"/>
      <c r="AC34" s="294"/>
      <c r="AD34" s="14"/>
    </row>
    <row r="35" spans="1:30" ht="24.95" customHeight="1" x14ac:dyDescent="0.25">
      <c r="A35" s="7"/>
      <c r="B35" s="291"/>
      <c r="C35" s="291"/>
      <c r="D35" s="291"/>
      <c r="E35" s="291"/>
      <c r="F35" s="291"/>
      <c r="G35" s="291"/>
      <c r="H35" s="291"/>
      <c r="I35" s="149"/>
      <c r="J35" s="16"/>
      <c r="K35" s="291"/>
      <c r="L35" s="291"/>
      <c r="M35" s="291"/>
      <c r="N35" s="291"/>
      <c r="O35" s="21"/>
      <c r="P35" s="22"/>
      <c r="Q35" s="291"/>
      <c r="R35" s="291"/>
      <c r="S35" s="291"/>
      <c r="T35" s="291"/>
      <c r="U35" s="291"/>
      <c r="V35" s="291"/>
      <c r="W35" s="291"/>
      <c r="X35" s="12"/>
      <c r="Y35" s="16"/>
      <c r="Z35" s="291"/>
      <c r="AA35" s="291"/>
      <c r="AB35" s="291"/>
      <c r="AC35" s="291"/>
      <c r="AD35" s="14"/>
    </row>
    <row r="36" spans="1:30" ht="6.95" customHeight="1" thickBot="1" x14ac:dyDescent="0.3">
      <c r="A36" s="26"/>
      <c r="B36" s="16"/>
      <c r="C36" s="16"/>
      <c r="D36" s="16"/>
      <c r="E36" s="16"/>
      <c r="F36" s="16"/>
      <c r="G36" s="16"/>
      <c r="H36" s="16"/>
      <c r="I36" s="16"/>
      <c r="J36" s="16"/>
      <c r="K36" s="16"/>
      <c r="L36" s="16"/>
      <c r="M36" s="16"/>
      <c r="N36" s="16"/>
      <c r="O36" s="27"/>
      <c r="P36" s="28"/>
      <c r="Q36" s="16"/>
      <c r="R36" s="16"/>
      <c r="S36" s="16"/>
      <c r="T36" s="16"/>
      <c r="U36" s="16"/>
      <c r="V36" s="16"/>
      <c r="W36" s="16"/>
      <c r="X36" s="16"/>
      <c r="Y36" s="16"/>
      <c r="Z36" s="16"/>
      <c r="AA36" s="16"/>
      <c r="AB36" s="16"/>
      <c r="AC36" s="16"/>
      <c r="AD36" s="29"/>
    </row>
    <row r="37" spans="1:30" ht="18" customHeight="1" thickBot="1" x14ac:dyDescent="0.3">
      <c r="A37" s="324" t="s">
        <v>82</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6"/>
    </row>
    <row r="38" spans="1:30" ht="15" customHeight="1" x14ac:dyDescent="0.25">
      <c r="A38" s="7"/>
      <c r="B38" s="337" t="s">
        <v>87</v>
      </c>
      <c r="C38" s="338"/>
      <c r="D38" s="338"/>
      <c r="E38" s="338"/>
      <c r="F38" s="338"/>
      <c r="G38" s="338"/>
      <c r="H38" s="338"/>
      <c r="I38" s="338"/>
      <c r="J38" s="338"/>
      <c r="K38" s="338"/>
      <c r="L38" s="338"/>
      <c r="M38" s="338"/>
      <c r="N38" s="338"/>
      <c r="O38" s="21"/>
      <c r="P38" s="12"/>
      <c r="Q38" s="337" t="s">
        <v>83</v>
      </c>
      <c r="R38" s="337"/>
      <c r="S38" s="337"/>
      <c r="T38" s="337"/>
      <c r="U38" s="337"/>
      <c r="V38" s="337"/>
      <c r="W38" s="337"/>
      <c r="X38" s="337"/>
      <c r="Y38" s="337"/>
      <c r="Z38" s="337"/>
      <c r="AA38" s="337"/>
      <c r="AB38" s="337"/>
      <c r="AC38" s="337"/>
      <c r="AD38" s="14"/>
    </row>
    <row r="39" spans="1:30" ht="15" customHeight="1" x14ac:dyDescent="0.25">
      <c r="A39" s="7"/>
      <c r="B39" s="339"/>
      <c r="C39" s="339"/>
      <c r="D39" s="339"/>
      <c r="E39" s="339"/>
      <c r="F39" s="339"/>
      <c r="G39" s="339"/>
      <c r="H39" s="339"/>
      <c r="I39" s="339"/>
      <c r="J39" s="339"/>
      <c r="K39" s="339"/>
      <c r="L39" s="339"/>
      <c r="M39" s="339"/>
      <c r="N39" s="339"/>
      <c r="O39" s="21"/>
      <c r="P39" s="12"/>
      <c r="Q39" s="340"/>
      <c r="R39" s="340"/>
      <c r="S39" s="340"/>
      <c r="T39" s="340"/>
      <c r="U39" s="340"/>
      <c r="V39" s="340"/>
      <c r="W39" s="340"/>
      <c r="X39" s="340"/>
      <c r="Y39" s="340"/>
      <c r="Z39" s="340"/>
      <c r="AA39" s="340"/>
      <c r="AB39" s="340"/>
      <c r="AC39" s="340"/>
      <c r="AD39" s="14"/>
    </row>
    <row r="40" spans="1:30" ht="15" customHeight="1" x14ac:dyDescent="0.25">
      <c r="A40" s="7"/>
      <c r="B40" s="339"/>
      <c r="C40" s="339"/>
      <c r="D40" s="339"/>
      <c r="E40" s="339"/>
      <c r="F40" s="339"/>
      <c r="G40" s="339"/>
      <c r="H40" s="339"/>
      <c r="I40" s="339"/>
      <c r="J40" s="339"/>
      <c r="K40" s="339"/>
      <c r="L40" s="339"/>
      <c r="M40" s="339"/>
      <c r="N40" s="339"/>
      <c r="O40" s="21"/>
      <c r="P40" s="12"/>
      <c r="Q40" s="340"/>
      <c r="R40" s="340"/>
      <c r="S40" s="340"/>
      <c r="T40" s="340"/>
      <c r="U40" s="340"/>
      <c r="V40" s="340"/>
      <c r="W40" s="340"/>
      <c r="X40" s="340"/>
      <c r="Y40" s="340"/>
      <c r="Z40" s="340"/>
      <c r="AA40" s="340"/>
      <c r="AB40" s="340"/>
      <c r="AC40" s="340"/>
      <c r="AD40" s="14"/>
    </row>
    <row r="41" spans="1:30" ht="15" customHeight="1" x14ac:dyDescent="0.25">
      <c r="A41" s="7"/>
      <c r="B41" s="339"/>
      <c r="C41" s="339"/>
      <c r="D41" s="339"/>
      <c r="E41" s="339"/>
      <c r="F41" s="339"/>
      <c r="G41" s="339"/>
      <c r="H41" s="339"/>
      <c r="I41" s="339"/>
      <c r="J41" s="339"/>
      <c r="K41" s="339"/>
      <c r="L41" s="339"/>
      <c r="M41" s="339"/>
      <c r="N41" s="339"/>
      <c r="O41" s="21"/>
      <c r="P41" s="12"/>
      <c r="Q41" s="340"/>
      <c r="R41" s="340"/>
      <c r="S41" s="340"/>
      <c r="T41" s="340"/>
      <c r="U41" s="340"/>
      <c r="V41" s="340"/>
      <c r="W41" s="340"/>
      <c r="X41" s="340"/>
      <c r="Y41" s="340"/>
      <c r="Z41" s="340"/>
      <c r="AA41" s="340"/>
      <c r="AB41" s="340"/>
      <c r="AC41" s="340"/>
      <c r="AD41" s="14"/>
    </row>
    <row r="42" spans="1:30" ht="15" customHeight="1" x14ac:dyDescent="0.25">
      <c r="A42" s="7"/>
      <c r="B42" s="339"/>
      <c r="C42" s="339"/>
      <c r="D42" s="339"/>
      <c r="E42" s="339"/>
      <c r="F42" s="339"/>
      <c r="G42" s="339"/>
      <c r="H42" s="339"/>
      <c r="I42" s="339"/>
      <c r="J42" s="339"/>
      <c r="K42" s="339"/>
      <c r="L42" s="339"/>
      <c r="M42" s="339"/>
      <c r="N42" s="339"/>
      <c r="O42" s="21"/>
      <c r="P42" s="12"/>
      <c r="Q42" s="340"/>
      <c r="R42" s="340"/>
      <c r="S42" s="340"/>
      <c r="T42" s="340"/>
      <c r="U42" s="340"/>
      <c r="V42" s="340"/>
      <c r="W42" s="340"/>
      <c r="X42" s="340"/>
      <c r="Y42" s="340"/>
      <c r="Z42" s="340"/>
      <c r="AA42" s="340"/>
      <c r="AB42" s="340"/>
      <c r="AC42" s="340"/>
      <c r="AD42" s="14"/>
    </row>
    <row r="43" spans="1:30" ht="15" customHeight="1" x14ac:dyDescent="0.25">
      <c r="A43" s="7"/>
      <c r="B43" s="339"/>
      <c r="C43" s="339"/>
      <c r="D43" s="339"/>
      <c r="E43" s="339"/>
      <c r="F43" s="339"/>
      <c r="G43" s="339"/>
      <c r="H43" s="339"/>
      <c r="I43" s="339"/>
      <c r="J43" s="339"/>
      <c r="K43" s="339"/>
      <c r="L43" s="339"/>
      <c r="M43" s="339"/>
      <c r="N43" s="339"/>
      <c r="O43" s="21"/>
      <c r="P43" s="12"/>
      <c r="Q43" s="340"/>
      <c r="R43" s="340"/>
      <c r="S43" s="340"/>
      <c r="T43" s="340"/>
      <c r="U43" s="340"/>
      <c r="V43" s="340"/>
      <c r="W43" s="340"/>
      <c r="X43" s="340"/>
      <c r="Y43" s="340"/>
      <c r="Z43" s="340"/>
      <c r="AA43" s="340"/>
      <c r="AB43" s="340"/>
      <c r="AC43" s="340"/>
      <c r="AD43" s="14"/>
    </row>
    <row r="44" spans="1:30" ht="15" customHeight="1" x14ac:dyDescent="0.25">
      <c r="A44" s="7"/>
      <c r="B44" s="339"/>
      <c r="C44" s="339"/>
      <c r="D44" s="339"/>
      <c r="E44" s="339"/>
      <c r="F44" s="339"/>
      <c r="G44" s="339"/>
      <c r="H44" s="339"/>
      <c r="I44" s="339"/>
      <c r="J44" s="339"/>
      <c r="K44" s="339"/>
      <c r="L44" s="339"/>
      <c r="M44" s="339"/>
      <c r="N44" s="339"/>
      <c r="O44" s="21"/>
      <c r="P44" s="12"/>
      <c r="Q44" s="340"/>
      <c r="R44" s="340"/>
      <c r="S44" s="340"/>
      <c r="T44" s="340"/>
      <c r="U44" s="340"/>
      <c r="V44" s="340"/>
      <c r="W44" s="340"/>
      <c r="X44" s="340"/>
      <c r="Y44" s="340"/>
      <c r="Z44" s="340"/>
      <c r="AA44" s="340"/>
      <c r="AB44" s="340"/>
      <c r="AC44" s="340"/>
      <c r="AD44" s="14"/>
    </row>
    <row r="45" spans="1:30" ht="15" customHeight="1" x14ac:dyDescent="0.25">
      <c r="A45" s="7"/>
      <c r="B45" s="339"/>
      <c r="C45" s="339"/>
      <c r="D45" s="339"/>
      <c r="E45" s="339"/>
      <c r="F45" s="339"/>
      <c r="G45" s="339"/>
      <c r="H45" s="339"/>
      <c r="I45" s="339"/>
      <c r="J45" s="339"/>
      <c r="K45" s="339"/>
      <c r="L45" s="339"/>
      <c r="M45" s="339"/>
      <c r="N45" s="339"/>
      <c r="O45" s="21"/>
      <c r="P45" s="12"/>
      <c r="Q45" s="340"/>
      <c r="R45" s="340"/>
      <c r="S45" s="340"/>
      <c r="T45" s="340"/>
      <c r="U45" s="340"/>
      <c r="V45" s="340"/>
      <c r="W45" s="340"/>
      <c r="X45" s="340"/>
      <c r="Y45" s="340"/>
      <c r="Z45" s="340"/>
      <c r="AA45" s="340"/>
      <c r="AB45" s="340"/>
      <c r="AC45" s="340"/>
      <c r="AD45" s="14"/>
    </row>
    <row r="46" spans="1:30" ht="15" customHeight="1" x14ac:dyDescent="0.25">
      <c r="A46" s="7"/>
      <c r="B46" s="339"/>
      <c r="C46" s="339"/>
      <c r="D46" s="339"/>
      <c r="E46" s="339"/>
      <c r="F46" s="339"/>
      <c r="G46" s="339"/>
      <c r="H46" s="339"/>
      <c r="I46" s="339"/>
      <c r="J46" s="339"/>
      <c r="K46" s="339"/>
      <c r="L46" s="339"/>
      <c r="M46" s="339"/>
      <c r="N46" s="339"/>
      <c r="O46" s="21"/>
      <c r="P46" s="12"/>
      <c r="Q46" s="340"/>
      <c r="R46" s="340"/>
      <c r="S46" s="340"/>
      <c r="T46" s="340"/>
      <c r="U46" s="340"/>
      <c r="V46" s="340"/>
      <c r="W46" s="340"/>
      <c r="X46" s="340"/>
      <c r="Y46" s="340"/>
      <c r="Z46" s="340"/>
      <c r="AA46" s="340"/>
      <c r="AB46" s="340"/>
      <c r="AC46" s="340"/>
      <c r="AD46" s="14"/>
    </row>
    <row r="47" spans="1:30" ht="15" customHeight="1" x14ac:dyDescent="0.25">
      <c r="A47" s="7"/>
      <c r="B47" s="339"/>
      <c r="C47" s="339"/>
      <c r="D47" s="339"/>
      <c r="E47" s="339"/>
      <c r="F47" s="339"/>
      <c r="G47" s="339"/>
      <c r="H47" s="339"/>
      <c r="I47" s="339"/>
      <c r="J47" s="339"/>
      <c r="K47" s="339"/>
      <c r="L47" s="339"/>
      <c r="M47" s="339"/>
      <c r="N47" s="339"/>
      <c r="O47" s="21"/>
      <c r="P47" s="12"/>
      <c r="Q47" s="340"/>
      <c r="R47" s="340"/>
      <c r="S47" s="340"/>
      <c r="T47" s="340"/>
      <c r="U47" s="340"/>
      <c r="V47" s="340"/>
      <c r="W47" s="340"/>
      <c r="X47" s="340"/>
      <c r="Y47" s="340"/>
      <c r="Z47" s="340"/>
      <c r="AA47" s="340"/>
      <c r="AB47" s="340"/>
      <c r="AC47" s="340"/>
      <c r="AD47" s="14"/>
    </row>
    <row r="48" spans="1:30" ht="15" customHeight="1" x14ac:dyDescent="0.25">
      <c r="A48" s="7"/>
      <c r="B48" s="339"/>
      <c r="C48" s="339"/>
      <c r="D48" s="339"/>
      <c r="E48" s="339"/>
      <c r="F48" s="339"/>
      <c r="G48" s="339"/>
      <c r="H48" s="339"/>
      <c r="I48" s="339"/>
      <c r="J48" s="339"/>
      <c r="K48" s="339"/>
      <c r="L48" s="339"/>
      <c r="M48" s="339"/>
      <c r="N48" s="339"/>
      <c r="O48" s="21"/>
      <c r="P48" s="12"/>
      <c r="Q48" s="340"/>
      <c r="R48" s="340"/>
      <c r="S48" s="340"/>
      <c r="T48" s="340"/>
      <c r="U48" s="340"/>
      <c r="V48" s="340"/>
      <c r="W48" s="340"/>
      <c r="X48" s="340"/>
      <c r="Y48" s="340"/>
      <c r="Z48" s="340"/>
      <c r="AA48" s="340"/>
      <c r="AB48" s="340"/>
      <c r="AC48" s="340"/>
      <c r="AD48" s="14"/>
    </row>
    <row r="49" spans="1:35" ht="15" customHeight="1" x14ac:dyDescent="0.25">
      <c r="A49" s="7"/>
      <c r="B49" s="339"/>
      <c r="C49" s="339"/>
      <c r="D49" s="339"/>
      <c r="E49" s="339"/>
      <c r="F49" s="339"/>
      <c r="G49" s="339"/>
      <c r="H49" s="339"/>
      <c r="I49" s="339"/>
      <c r="J49" s="339"/>
      <c r="K49" s="339"/>
      <c r="L49" s="339"/>
      <c r="M49" s="339"/>
      <c r="N49" s="339"/>
      <c r="O49" s="21"/>
      <c r="P49" s="12"/>
      <c r="Q49" s="340"/>
      <c r="R49" s="340"/>
      <c r="S49" s="340"/>
      <c r="T49" s="340"/>
      <c r="U49" s="340"/>
      <c r="V49" s="340"/>
      <c r="W49" s="340"/>
      <c r="X49" s="340"/>
      <c r="Y49" s="340"/>
      <c r="Z49" s="340"/>
      <c r="AA49" s="340"/>
      <c r="AB49" s="340"/>
      <c r="AC49" s="340"/>
      <c r="AD49" s="14"/>
    </row>
    <row r="50" spans="1:35" ht="15" customHeight="1" x14ac:dyDescent="0.25">
      <c r="A50" s="7"/>
      <c r="B50" s="339"/>
      <c r="C50" s="339"/>
      <c r="D50" s="339"/>
      <c r="E50" s="339"/>
      <c r="F50" s="339"/>
      <c r="G50" s="339"/>
      <c r="H50" s="339"/>
      <c r="I50" s="339"/>
      <c r="J50" s="339"/>
      <c r="K50" s="339"/>
      <c r="L50" s="339"/>
      <c r="M50" s="339"/>
      <c r="N50" s="339"/>
      <c r="O50" s="21"/>
      <c r="P50" s="12"/>
      <c r="Q50" s="340"/>
      <c r="R50" s="340"/>
      <c r="S50" s="340"/>
      <c r="T50" s="340"/>
      <c r="U50" s="340"/>
      <c r="V50" s="340"/>
      <c r="W50" s="340"/>
      <c r="X50" s="340"/>
      <c r="Y50" s="340"/>
      <c r="Z50" s="340"/>
      <c r="AA50" s="340"/>
      <c r="AB50" s="340"/>
      <c r="AC50" s="340"/>
      <c r="AD50" s="14"/>
    </row>
    <row r="51" spans="1:35" ht="15" customHeight="1" x14ac:dyDescent="0.25">
      <c r="A51" s="7"/>
      <c r="B51" s="339"/>
      <c r="C51" s="339"/>
      <c r="D51" s="339"/>
      <c r="E51" s="339"/>
      <c r="F51" s="339"/>
      <c r="G51" s="339"/>
      <c r="H51" s="339"/>
      <c r="I51" s="339"/>
      <c r="J51" s="339"/>
      <c r="K51" s="339"/>
      <c r="L51" s="339"/>
      <c r="M51" s="339"/>
      <c r="N51" s="339"/>
      <c r="O51" s="21"/>
      <c r="P51" s="12"/>
      <c r="Q51" s="340"/>
      <c r="R51" s="340"/>
      <c r="S51" s="340"/>
      <c r="T51" s="340"/>
      <c r="U51" s="340"/>
      <c r="V51" s="340"/>
      <c r="W51" s="340"/>
      <c r="X51" s="340"/>
      <c r="Y51" s="340"/>
      <c r="Z51" s="340"/>
      <c r="AA51" s="340"/>
      <c r="AB51" s="340"/>
      <c r="AC51" s="340"/>
      <c r="AD51" s="14"/>
    </row>
    <row r="52" spans="1:35" ht="15" customHeight="1" x14ac:dyDescent="0.25">
      <c r="A52" s="7"/>
      <c r="B52" s="339"/>
      <c r="C52" s="339"/>
      <c r="D52" s="339"/>
      <c r="E52" s="339"/>
      <c r="F52" s="339"/>
      <c r="G52" s="339"/>
      <c r="H52" s="339"/>
      <c r="I52" s="339"/>
      <c r="J52" s="339"/>
      <c r="K52" s="339"/>
      <c r="L52" s="339"/>
      <c r="M52" s="339"/>
      <c r="N52" s="339"/>
      <c r="O52" s="21"/>
      <c r="P52" s="12"/>
      <c r="Q52" s="340"/>
      <c r="R52" s="340"/>
      <c r="S52" s="340"/>
      <c r="T52" s="340"/>
      <c r="U52" s="340"/>
      <c r="V52" s="340"/>
      <c r="W52" s="340"/>
      <c r="X52" s="340"/>
      <c r="Y52" s="340"/>
      <c r="Z52" s="340"/>
      <c r="AA52" s="340"/>
      <c r="AB52" s="340"/>
      <c r="AC52" s="340"/>
      <c r="AD52" s="14"/>
    </row>
    <row r="53" spans="1:35" ht="24.95" customHeight="1" x14ac:dyDescent="0.25">
      <c r="A53" s="7"/>
      <c r="B53" s="16"/>
      <c r="C53" s="16"/>
      <c r="D53" s="16"/>
      <c r="E53" s="16"/>
      <c r="F53" s="16"/>
      <c r="G53" s="16"/>
      <c r="H53" s="16"/>
      <c r="I53" s="16"/>
      <c r="J53" s="16"/>
      <c r="K53" s="30" t="s">
        <v>33</v>
      </c>
      <c r="L53" s="31"/>
      <c r="M53" s="16"/>
      <c r="N53" s="16"/>
      <c r="O53" s="21"/>
      <c r="P53" s="12"/>
      <c r="Q53" s="16"/>
      <c r="R53" s="16"/>
      <c r="S53" s="16"/>
      <c r="T53" s="16"/>
      <c r="U53" s="16"/>
      <c r="V53" s="16"/>
      <c r="W53" s="16"/>
      <c r="X53" s="16"/>
      <c r="Y53" s="16"/>
      <c r="Z53" s="30" t="s">
        <v>33</v>
      </c>
      <c r="AA53" s="31"/>
      <c r="AB53" s="16"/>
      <c r="AC53" s="16"/>
      <c r="AD53" s="14"/>
    </row>
    <row r="54" spans="1:35" ht="15" customHeight="1" x14ac:dyDescent="0.25">
      <c r="A54" s="7"/>
      <c r="B54" s="341" t="s">
        <v>109</v>
      </c>
      <c r="C54" s="341"/>
      <c r="D54" s="341"/>
      <c r="E54" s="341"/>
      <c r="F54" s="341"/>
      <c r="G54" s="341"/>
      <c r="H54" s="341"/>
      <c r="I54" s="341"/>
      <c r="J54" s="341"/>
      <c r="K54" s="90"/>
      <c r="L54" s="341" t="s">
        <v>5</v>
      </c>
      <c r="M54" s="341"/>
      <c r="N54" s="341"/>
      <c r="O54" s="122"/>
      <c r="P54" s="90"/>
      <c r="Q54" s="341" t="s">
        <v>110</v>
      </c>
      <c r="R54" s="341"/>
      <c r="S54" s="341"/>
      <c r="T54" s="341"/>
      <c r="U54" s="341"/>
      <c r="V54" s="341"/>
      <c r="W54" s="341"/>
      <c r="X54" s="341"/>
      <c r="Y54" s="341"/>
      <c r="Z54" s="90"/>
      <c r="AA54" s="341" t="s">
        <v>5</v>
      </c>
      <c r="AB54" s="341"/>
      <c r="AC54" s="341"/>
      <c r="AD54" s="14"/>
    </row>
    <row r="55" spans="1:35" ht="6.95" customHeight="1" thickBot="1" x14ac:dyDescent="0.3">
      <c r="A55" s="7"/>
      <c r="B55" s="12"/>
      <c r="C55" s="12"/>
      <c r="D55" s="12"/>
      <c r="E55" s="12"/>
      <c r="F55" s="12"/>
      <c r="G55" s="12"/>
      <c r="H55" s="12"/>
      <c r="I55" s="12"/>
      <c r="J55" s="12"/>
      <c r="K55" s="12"/>
      <c r="L55" s="12"/>
      <c r="M55" s="12"/>
      <c r="N55" s="12"/>
      <c r="O55" s="21"/>
      <c r="P55" s="12"/>
      <c r="Q55" s="12"/>
      <c r="R55" s="12"/>
      <c r="S55" s="12"/>
      <c r="T55" s="12"/>
      <c r="U55" s="12"/>
      <c r="V55" s="12"/>
      <c r="W55" s="12"/>
      <c r="X55" s="12"/>
      <c r="Y55" s="12"/>
      <c r="Z55" s="12"/>
      <c r="AA55" s="12"/>
      <c r="AB55" s="12"/>
      <c r="AC55" s="12"/>
      <c r="AD55" s="14"/>
    </row>
    <row r="56" spans="1:35" ht="18" customHeight="1" thickBot="1" x14ac:dyDescent="0.3">
      <c r="A56" s="324" t="s">
        <v>37</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6"/>
      <c r="AE56" s="12"/>
      <c r="AG56" s="5"/>
      <c r="AI56" s="6"/>
    </row>
    <row r="57" spans="1:35" ht="6.95" customHeight="1" x14ac:dyDescent="0.25">
      <c r="A57" s="7"/>
      <c r="B57" s="12"/>
      <c r="C57" s="12"/>
      <c r="D57" s="12"/>
      <c r="E57" s="12"/>
      <c r="F57" s="12"/>
      <c r="G57" s="12"/>
      <c r="H57" s="12"/>
      <c r="I57" s="12"/>
      <c r="J57" s="12"/>
      <c r="K57" s="12"/>
      <c r="L57" s="12"/>
      <c r="M57" s="12"/>
      <c r="N57" s="12"/>
      <c r="O57" s="103"/>
      <c r="P57" s="12"/>
      <c r="Q57" s="15"/>
      <c r="R57" s="12"/>
      <c r="S57" s="12"/>
      <c r="T57" s="12"/>
      <c r="U57" s="12"/>
      <c r="V57" s="12"/>
      <c r="W57" s="12"/>
      <c r="X57" s="12"/>
      <c r="Y57" s="12"/>
      <c r="Z57" s="12"/>
      <c r="AA57" s="12"/>
      <c r="AB57" s="12"/>
      <c r="AC57" s="12"/>
      <c r="AD57" s="14"/>
    </row>
    <row r="58" spans="1:35" ht="15" customHeight="1" x14ac:dyDescent="0.25">
      <c r="A58" s="7"/>
      <c r="B58" s="11" t="s">
        <v>120</v>
      </c>
      <c r="D58" s="12"/>
      <c r="E58" s="12"/>
      <c r="F58" s="12"/>
      <c r="G58" s="12"/>
      <c r="H58" s="12"/>
      <c r="I58" s="12"/>
      <c r="J58" s="12"/>
      <c r="K58" s="12"/>
      <c r="L58" s="12"/>
      <c r="M58" s="12"/>
      <c r="N58" s="12"/>
      <c r="O58" s="21"/>
      <c r="P58" s="11"/>
      <c r="Q58" s="11" t="s">
        <v>121</v>
      </c>
      <c r="R58" s="12"/>
      <c r="S58" s="12"/>
      <c r="T58" s="12"/>
      <c r="U58" s="12"/>
      <c r="V58" s="12"/>
      <c r="W58" s="12"/>
      <c r="X58" s="12"/>
      <c r="Y58" s="12"/>
      <c r="Z58" s="12"/>
      <c r="AA58" s="12"/>
      <c r="AB58" s="12"/>
      <c r="AC58" s="12"/>
      <c r="AD58" s="14"/>
    </row>
    <row r="59" spans="1:35" ht="6.95" customHeight="1" x14ac:dyDescent="0.25">
      <c r="A59" s="7"/>
      <c r="B59" s="12"/>
      <c r="C59" s="11"/>
      <c r="D59" s="12"/>
      <c r="E59" s="12"/>
      <c r="F59" s="12"/>
      <c r="G59" s="12"/>
      <c r="H59" s="12"/>
      <c r="I59" s="12"/>
      <c r="J59" s="12"/>
      <c r="K59" s="12"/>
      <c r="L59" s="12"/>
      <c r="M59" s="12"/>
      <c r="N59" s="12"/>
      <c r="O59" s="21"/>
      <c r="P59" s="11"/>
      <c r="Q59" s="15"/>
      <c r="R59" s="12"/>
      <c r="S59" s="12"/>
      <c r="T59" s="12"/>
      <c r="U59" s="12"/>
      <c r="V59" s="12"/>
      <c r="W59" s="12"/>
      <c r="X59" s="12"/>
      <c r="Y59" s="12"/>
      <c r="Z59" s="12"/>
      <c r="AA59" s="12"/>
      <c r="AB59" s="12"/>
      <c r="AC59" s="12"/>
      <c r="AD59" s="14"/>
    </row>
    <row r="60" spans="1:35" ht="15" customHeight="1" x14ac:dyDescent="0.25">
      <c r="A60" s="7"/>
      <c r="B60" s="340" t="s">
        <v>84</v>
      </c>
      <c r="C60" s="340"/>
      <c r="D60" s="340"/>
      <c r="E60" s="340"/>
      <c r="F60" s="340"/>
      <c r="G60" s="340"/>
      <c r="H60" s="340"/>
      <c r="I60" s="340"/>
      <c r="J60" s="340"/>
      <c r="K60" s="340"/>
      <c r="L60" s="340"/>
      <c r="M60" s="340"/>
      <c r="N60" s="340"/>
      <c r="O60" s="32"/>
      <c r="P60" s="33"/>
      <c r="Q60" s="340" t="s">
        <v>85</v>
      </c>
      <c r="R60" s="340"/>
      <c r="S60" s="340"/>
      <c r="T60" s="340"/>
      <c r="U60" s="340"/>
      <c r="V60" s="340"/>
      <c r="W60" s="340"/>
      <c r="X60" s="340"/>
      <c r="Y60" s="340"/>
      <c r="Z60" s="340"/>
      <c r="AA60" s="340"/>
      <c r="AB60" s="340"/>
      <c r="AC60" s="340"/>
      <c r="AD60" s="14"/>
    </row>
    <row r="61" spans="1:35" ht="15" customHeight="1" x14ac:dyDescent="0.25">
      <c r="A61" s="7"/>
      <c r="B61" s="340"/>
      <c r="C61" s="340"/>
      <c r="D61" s="340"/>
      <c r="E61" s="340"/>
      <c r="F61" s="340"/>
      <c r="G61" s="340"/>
      <c r="H61" s="340"/>
      <c r="I61" s="340"/>
      <c r="J61" s="340"/>
      <c r="K61" s="340"/>
      <c r="L61" s="340"/>
      <c r="M61" s="340"/>
      <c r="N61" s="340"/>
      <c r="O61" s="32"/>
      <c r="P61" s="33"/>
      <c r="Q61" s="340"/>
      <c r="R61" s="340"/>
      <c r="S61" s="340"/>
      <c r="T61" s="340"/>
      <c r="U61" s="340"/>
      <c r="V61" s="340"/>
      <c r="W61" s="340"/>
      <c r="X61" s="340"/>
      <c r="Y61" s="340"/>
      <c r="Z61" s="340"/>
      <c r="AA61" s="340"/>
      <c r="AB61" s="340"/>
      <c r="AC61" s="340"/>
      <c r="AD61" s="14"/>
    </row>
    <row r="62" spans="1:35" ht="15" customHeight="1" x14ac:dyDescent="0.25">
      <c r="A62" s="7"/>
      <c r="B62" s="340"/>
      <c r="C62" s="340"/>
      <c r="D62" s="340"/>
      <c r="E62" s="340"/>
      <c r="F62" s="340"/>
      <c r="G62" s="340"/>
      <c r="H62" s="340"/>
      <c r="I62" s="340"/>
      <c r="J62" s="340"/>
      <c r="K62" s="340"/>
      <c r="L62" s="340"/>
      <c r="M62" s="340"/>
      <c r="N62" s="340"/>
      <c r="O62" s="32"/>
      <c r="P62" s="33"/>
      <c r="Q62" s="340"/>
      <c r="R62" s="340"/>
      <c r="S62" s="340"/>
      <c r="T62" s="340"/>
      <c r="U62" s="340"/>
      <c r="V62" s="340"/>
      <c r="W62" s="340"/>
      <c r="X62" s="340"/>
      <c r="Y62" s="340"/>
      <c r="Z62" s="340"/>
      <c r="AA62" s="340"/>
      <c r="AB62" s="340"/>
      <c r="AC62" s="340"/>
      <c r="AD62" s="14"/>
    </row>
    <row r="63" spans="1:35" ht="15" customHeight="1" x14ac:dyDescent="0.25">
      <c r="A63" s="7"/>
      <c r="B63" s="340"/>
      <c r="C63" s="340"/>
      <c r="D63" s="340"/>
      <c r="E63" s="340"/>
      <c r="F63" s="340"/>
      <c r="G63" s="340"/>
      <c r="H63" s="340"/>
      <c r="I63" s="340"/>
      <c r="J63" s="340"/>
      <c r="K63" s="340"/>
      <c r="L63" s="340"/>
      <c r="M63" s="340"/>
      <c r="N63" s="340"/>
      <c r="O63" s="32"/>
      <c r="P63" s="33"/>
      <c r="Q63" s="340"/>
      <c r="R63" s="340"/>
      <c r="S63" s="340"/>
      <c r="T63" s="340"/>
      <c r="U63" s="340"/>
      <c r="V63" s="340"/>
      <c r="W63" s="340"/>
      <c r="X63" s="340"/>
      <c r="Y63" s="340"/>
      <c r="Z63" s="340"/>
      <c r="AA63" s="340"/>
      <c r="AB63" s="340"/>
      <c r="AC63" s="340"/>
      <c r="AD63" s="14"/>
    </row>
    <row r="64" spans="1:35" ht="15" customHeight="1" x14ac:dyDescent="0.25">
      <c r="A64" s="7"/>
      <c r="B64" s="340"/>
      <c r="C64" s="340"/>
      <c r="D64" s="340"/>
      <c r="E64" s="340"/>
      <c r="F64" s="340"/>
      <c r="G64" s="340"/>
      <c r="H64" s="340"/>
      <c r="I64" s="340"/>
      <c r="J64" s="340"/>
      <c r="K64" s="340"/>
      <c r="L64" s="340"/>
      <c r="M64" s="340"/>
      <c r="N64" s="340"/>
      <c r="O64" s="32"/>
      <c r="P64" s="33"/>
      <c r="Q64" s="340"/>
      <c r="R64" s="340"/>
      <c r="S64" s="340"/>
      <c r="T64" s="340"/>
      <c r="U64" s="340"/>
      <c r="V64" s="340"/>
      <c r="W64" s="340"/>
      <c r="X64" s="340"/>
      <c r="Y64" s="340"/>
      <c r="Z64" s="340"/>
      <c r="AA64" s="340"/>
      <c r="AB64" s="340"/>
      <c r="AC64" s="340"/>
      <c r="AD64" s="14"/>
    </row>
    <row r="65" spans="1:34" ht="15" customHeight="1" x14ac:dyDescent="0.25">
      <c r="A65" s="7"/>
      <c r="B65" s="340"/>
      <c r="C65" s="340"/>
      <c r="D65" s="340"/>
      <c r="E65" s="340"/>
      <c r="F65" s="340"/>
      <c r="G65" s="340"/>
      <c r="H65" s="340"/>
      <c r="I65" s="340"/>
      <c r="J65" s="340"/>
      <c r="K65" s="340"/>
      <c r="L65" s="340"/>
      <c r="M65" s="340"/>
      <c r="N65" s="340"/>
      <c r="O65" s="32"/>
      <c r="P65" s="33"/>
      <c r="Q65" s="340"/>
      <c r="R65" s="340"/>
      <c r="S65" s="340"/>
      <c r="T65" s="340"/>
      <c r="U65" s="340"/>
      <c r="V65" s="340"/>
      <c r="W65" s="340"/>
      <c r="X65" s="340"/>
      <c r="Y65" s="340"/>
      <c r="Z65" s="340"/>
      <c r="AA65" s="340"/>
      <c r="AB65" s="340"/>
      <c r="AC65" s="340"/>
      <c r="AD65" s="14"/>
    </row>
    <row r="66" spans="1:34" ht="15" customHeight="1" x14ac:dyDescent="0.25">
      <c r="A66" s="7"/>
      <c r="B66" s="340"/>
      <c r="C66" s="340"/>
      <c r="D66" s="340"/>
      <c r="E66" s="340"/>
      <c r="F66" s="340"/>
      <c r="G66" s="340"/>
      <c r="H66" s="340"/>
      <c r="I66" s="340"/>
      <c r="J66" s="340"/>
      <c r="K66" s="340"/>
      <c r="L66" s="340"/>
      <c r="M66" s="340"/>
      <c r="N66" s="340"/>
      <c r="O66" s="32"/>
      <c r="P66" s="33"/>
      <c r="Q66" s="340"/>
      <c r="R66" s="340"/>
      <c r="S66" s="340"/>
      <c r="T66" s="340"/>
      <c r="U66" s="340"/>
      <c r="V66" s="340"/>
      <c r="W66" s="340"/>
      <c r="X66" s="340"/>
      <c r="Y66" s="340"/>
      <c r="Z66" s="340"/>
      <c r="AA66" s="340"/>
      <c r="AB66" s="340"/>
      <c r="AC66" s="340"/>
      <c r="AD66" s="14"/>
    </row>
    <row r="67" spans="1:34" ht="24.95" customHeight="1" x14ac:dyDescent="0.25">
      <c r="A67" s="7"/>
      <c r="B67" s="12"/>
      <c r="C67" s="12"/>
      <c r="D67" s="12"/>
      <c r="E67" s="342" t="s">
        <v>191</v>
      </c>
      <c r="F67" s="342"/>
      <c r="G67" s="342"/>
      <c r="H67" s="342"/>
      <c r="I67" s="342"/>
      <c r="J67" s="342"/>
      <c r="K67" s="342"/>
      <c r="L67" s="342"/>
      <c r="M67" s="12"/>
      <c r="N67" s="12"/>
      <c r="O67" s="21"/>
      <c r="P67" s="12"/>
      <c r="Q67" s="12"/>
      <c r="R67" s="12"/>
      <c r="S67" s="12"/>
      <c r="T67" s="342" t="s">
        <v>192</v>
      </c>
      <c r="U67" s="291"/>
      <c r="V67" s="291"/>
      <c r="W67" s="291"/>
      <c r="X67" s="291"/>
      <c r="Y67" s="291"/>
      <c r="Z67" s="291"/>
      <c r="AA67" s="291"/>
      <c r="AB67" s="12"/>
      <c r="AC67" s="12"/>
      <c r="AD67" s="14"/>
      <c r="AE67" s="12"/>
    </row>
    <row r="68" spans="1:34" s="39" customFormat="1" ht="15" customHeight="1" x14ac:dyDescent="0.25">
      <c r="A68" s="34"/>
      <c r="B68" s="35"/>
      <c r="C68" s="36"/>
      <c r="D68" s="36"/>
      <c r="E68" s="336" t="s">
        <v>69</v>
      </c>
      <c r="F68" s="336"/>
      <c r="G68" s="336"/>
      <c r="H68" s="336"/>
      <c r="I68" s="336"/>
      <c r="J68" s="336"/>
      <c r="K68" s="336"/>
      <c r="L68" s="336"/>
      <c r="M68" s="37"/>
      <c r="N68" s="35"/>
      <c r="O68" s="38"/>
      <c r="P68" s="35"/>
      <c r="Q68" s="35"/>
      <c r="R68" s="35"/>
      <c r="T68" s="336" t="s">
        <v>69</v>
      </c>
      <c r="U68" s="336"/>
      <c r="V68" s="336"/>
      <c r="W68" s="336"/>
      <c r="X68" s="336"/>
      <c r="Y68" s="336"/>
      <c r="Z68" s="336"/>
      <c r="AA68" s="336"/>
      <c r="AB68" s="36"/>
      <c r="AC68" s="36"/>
      <c r="AD68" s="40"/>
      <c r="AE68" s="35"/>
    </row>
    <row r="69" spans="1:34" ht="15" customHeight="1" x14ac:dyDescent="0.25">
      <c r="A69" s="7"/>
      <c r="B69" s="12"/>
      <c r="C69" s="12"/>
      <c r="D69" s="123" t="s">
        <v>36</v>
      </c>
      <c r="F69" s="123"/>
      <c r="G69" s="123"/>
      <c r="H69" s="155" t="s">
        <v>129</v>
      </c>
      <c r="I69" s="124"/>
      <c r="J69" s="124"/>
      <c r="K69" s="124"/>
      <c r="L69" s="124" t="s">
        <v>186</v>
      </c>
      <c r="M69" s="24"/>
      <c r="N69" s="25"/>
      <c r="O69" s="21"/>
      <c r="P69" s="12"/>
      <c r="Q69" s="12"/>
      <c r="R69" s="12"/>
      <c r="S69" s="12"/>
      <c r="T69" s="123" t="s">
        <v>36</v>
      </c>
      <c r="U69" s="123"/>
      <c r="V69" s="123"/>
      <c r="W69" s="124"/>
      <c r="X69" s="124" t="s">
        <v>187</v>
      </c>
      <c r="Y69" s="124"/>
      <c r="Z69" s="124"/>
      <c r="AA69" s="124"/>
      <c r="AB69" s="12"/>
      <c r="AC69" s="12"/>
      <c r="AD69" s="14"/>
      <c r="AE69" s="12"/>
    </row>
    <row r="70" spans="1:34" ht="15" customHeight="1" x14ac:dyDescent="0.25">
      <c r="A70" s="7"/>
      <c r="B70" s="12"/>
      <c r="C70" s="36"/>
      <c r="D70" s="36"/>
      <c r="E70" s="123" t="s">
        <v>38</v>
      </c>
      <c r="F70" s="124"/>
      <c r="G70" s="124"/>
      <c r="H70" s="124"/>
      <c r="I70" s="124"/>
      <c r="J70" s="124"/>
      <c r="K70" s="124"/>
      <c r="L70" s="124"/>
      <c r="M70" s="37"/>
      <c r="N70" s="25"/>
      <c r="O70" s="21"/>
      <c r="P70" s="12"/>
      <c r="Q70" s="12"/>
      <c r="R70" s="12"/>
      <c r="T70" s="123" t="s">
        <v>38</v>
      </c>
      <c r="U70" s="124"/>
      <c r="V70" s="124"/>
      <c r="W70" s="124"/>
      <c r="X70" s="124"/>
      <c r="Y70" s="124"/>
      <c r="Z70" s="124"/>
      <c r="AA70" s="124"/>
      <c r="AB70" s="12"/>
      <c r="AC70" s="12"/>
      <c r="AD70" s="14"/>
    </row>
    <row r="71" spans="1:34" ht="9" customHeight="1" thickBot="1" x14ac:dyDescent="0.3">
      <c r="A71" s="41"/>
      <c r="B71" s="42"/>
      <c r="C71" s="42"/>
      <c r="D71" s="42"/>
      <c r="E71" s="42"/>
      <c r="F71" s="42"/>
      <c r="G71" s="42"/>
      <c r="H71" s="42"/>
      <c r="I71" s="42"/>
      <c r="J71" s="42"/>
      <c r="K71" s="43"/>
      <c r="L71" s="43"/>
      <c r="M71" s="43"/>
      <c r="N71" s="42"/>
      <c r="O71" s="104"/>
      <c r="P71" s="42"/>
      <c r="Q71" s="42"/>
      <c r="R71" s="42"/>
      <c r="S71" s="42"/>
      <c r="T71" s="42"/>
      <c r="U71" s="42"/>
      <c r="V71" s="42"/>
      <c r="W71" s="42"/>
      <c r="X71" s="42"/>
      <c r="Y71" s="43"/>
      <c r="Z71" s="42"/>
      <c r="AA71" s="42"/>
      <c r="AB71" s="42"/>
      <c r="AC71" s="42"/>
      <c r="AD71" s="44"/>
    </row>
    <row r="72" spans="1:34" s="12" customFormat="1" ht="18" customHeight="1" thickBot="1" x14ac:dyDescent="0.3">
      <c r="A72" s="324" t="s">
        <v>52</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6"/>
      <c r="AG72" s="45"/>
      <c r="AH72" s="45"/>
    </row>
    <row r="73" spans="1:34" s="12" customFormat="1" ht="15" customHeight="1" x14ac:dyDescent="0.25">
      <c r="A73" s="2"/>
      <c r="AD73" s="10"/>
      <c r="AG73" s="45"/>
      <c r="AH73" s="45"/>
    </row>
    <row r="74" spans="1:34" s="12" customFormat="1" ht="15" customHeight="1" x14ac:dyDescent="0.25">
      <c r="A74" s="7"/>
      <c r="B74" s="11" t="s">
        <v>53</v>
      </c>
      <c r="C74" s="11" t="s">
        <v>99</v>
      </c>
      <c r="D74" s="11"/>
      <c r="AD74" s="14"/>
      <c r="AG74" s="45"/>
      <c r="AH74" s="45"/>
    </row>
    <row r="75" spans="1:34" s="12" customFormat="1" ht="15" customHeight="1" x14ac:dyDescent="0.25">
      <c r="A75" s="7"/>
      <c r="C75" s="48" t="s">
        <v>12</v>
      </c>
      <c r="D75" s="49" t="s">
        <v>91</v>
      </c>
      <c r="R75" s="48" t="s">
        <v>12</v>
      </c>
      <c r="S75" s="12" t="s">
        <v>79</v>
      </c>
      <c r="U75" s="50"/>
      <c r="V75" s="50"/>
      <c r="W75" s="50"/>
      <c r="X75" s="50"/>
      <c r="Y75" s="50"/>
      <c r="Z75" s="50"/>
      <c r="AA75" s="50"/>
      <c r="AB75" s="50"/>
      <c r="AC75" s="50"/>
      <c r="AD75" s="51"/>
      <c r="AG75" s="45"/>
      <c r="AH75" s="45"/>
    </row>
    <row r="76" spans="1:34" s="12" customFormat="1" ht="15" customHeight="1" x14ac:dyDescent="0.25">
      <c r="A76" s="7"/>
      <c r="C76" s="48" t="s">
        <v>12</v>
      </c>
      <c r="D76" s="5" t="s">
        <v>92</v>
      </c>
      <c r="E76" s="5"/>
      <c r="R76" s="48"/>
      <c r="S76" s="52" t="s">
        <v>12</v>
      </c>
      <c r="T76" s="99" t="s">
        <v>103</v>
      </c>
      <c r="U76" s="50"/>
      <c r="V76" s="50"/>
      <c r="W76" s="50"/>
      <c r="X76" s="50"/>
      <c r="Y76" s="50"/>
      <c r="Z76" s="50"/>
      <c r="AA76" s="50"/>
      <c r="AB76" s="50"/>
      <c r="AC76" s="50"/>
      <c r="AD76" s="51"/>
      <c r="AG76" s="45"/>
      <c r="AH76" s="45"/>
    </row>
    <row r="77" spans="1:34" s="12" customFormat="1" ht="15" customHeight="1" x14ac:dyDescent="0.25">
      <c r="A77" s="7"/>
      <c r="C77" s="48" t="s">
        <v>12</v>
      </c>
      <c r="D77" s="49" t="s">
        <v>90</v>
      </c>
      <c r="S77" s="52" t="s">
        <v>12</v>
      </c>
      <c r="T77" s="53" t="s">
        <v>104</v>
      </c>
      <c r="AD77" s="14"/>
      <c r="AG77" s="45"/>
      <c r="AH77" s="45"/>
    </row>
    <row r="78" spans="1:34" s="12" customFormat="1" ht="15" customHeight="1" x14ac:dyDescent="0.25">
      <c r="A78" s="7"/>
      <c r="C78" s="48" t="s">
        <v>12</v>
      </c>
      <c r="D78" s="5" t="s">
        <v>80</v>
      </c>
      <c r="E78" s="5"/>
      <c r="F78" s="5"/>
      <c r="G78" s="5"/>
      <c r="H78" s="5"/>
      <c r="I78" s="5"/>
      <c r="J78" s="5"/>
      <c r="S78" s="52" t="s">
        <v>12</v>
      </c>
      <c r="T78" s="100" t="s">
        <v>105</v>
      </c>
      <c r="AD78" s="14"/>
      <c r="AG78" s="45"/>
      <c r="AH78" s="45"/>
    </row>
    <row r="79" spans="1:34" s="12" customFormat="1" ht="15" customHeight="1" x14ac:dyDescent="0.25">
      <c r="A79" s="7"/>
      <c r="C79" s="48" t="s">
        <v>12</v>
      </c>
      <c r="D79" s="327" t="s">
        <v>89</v>
      </c>
      <c r="E79" s="327"/>
      <c r="F79" s="327"/>
      <c r="G79" s="327"/>
      <c r="H79" s="327"/>
      <c r="I79" s="327"/>
      <c r="J79" s="327"/>
      <c r="K79" s="327"/>
      <c r="L79" s="327"/>
      <c r="M79" s="327"/>
      <c r="N79" s="327"/>
      <c r="O79" s="327"/>
      <c r="P79" s="327"/>
      <c r="S79" s="52" t="s">
        <v>12</v>
      </c>
      <c r="T79" s="99" t="s">
        <v>106</v>
      </c>
      <c r="AD79" s="14"/>
      <c r="AG79" s="45"/>
      <c r="AH79" s="45"/>
    </row>
    <row r="80" spans="1:34" s="12" customFormat="1" ht="15" customHeight="1" x14ac:dyDescent="0.25">
      <c r="A80" s="7"/>
      <c r="C80" s="48"/>
      <c r="D80" s="328" t="s">
        <v>88</v>
      </c>
      <c r="E80" s="328"/>
      <c r="F80" s="328"/>
      <c r="G80" s="328"/>
      <c r="H80" s="328"/>
      <c r="I80" s="328"/>
      <c r="J80" s="328"/>
      <c r="K80" s="328"/>
      <c r="L80" s="328"/>
      <c r="M80" s="328"/>
      <c r="N80" s="328"/>
      <c r="O80" s="328"/>
      <c r="P80" s="328"/>
      <c r="Q80" s="328"/>
      <c r="S80" s="52"/>
      <c r="T80" s="91" t="s">
        <v>107</v>
      </c>
      <c r="AD80" s="14"/>
      <c r="AG80" s="45"/>
      <c r="AH80" s="45"/>
    </row>
    <row r="81" spans="1:34" s="12" customFormat="1" ht="15" customHeight="1" x14ac:dyDescent="0.25">
      <c r="A81" s="7"/>
      <c r="C81" s="48" t="s">
        <v>12</v>
      </c>
      <c r="D81" s="54" t="s">
        <v>93</v>
      </c>
      <c r="G81" s="50"/>
      <c r="H81" s="50"/>
      <c r="I81" s="50"/>
      <c r="J81" s="50"/>
      <c r="K81" s="50"/>
      <c r="L81" s="50"/>
      <c r="M81" s="50"/>
      <c r="N81" s="50"/>
      <c r="Q81" s="85"/>
      <c r="S81" s="52"/>
      <c r="T81" s="56"/>
      <c r="V81" s="55"/>
      <c r="W81" s="55"/>
      <c r="X81" s="55"/>
      <c r="Y81" s="55"/>
      <c r="Z81" s="55"/>
      <c r="AA81" s="55"/>
      <c r="AB81" s="55"/>
      <c r="AC81" s="55"/>
      <c r="AD81" s="57"/>
      <c r="AG81" s="45"/>
      <c r="AH81" s="45"/>
    </row>
    <row r="82" spans="1:34" ht="15" customHeight="1" x14ac:dyDescent="0.25">
      <c r="A82" s="7"/>
      <c r="B82" s="12"/>
      <c r="C82" s="48"/>
      <c r="D82" s="329" t="s">
        <v>94</v>
      </c>
      <c r="E82" s="329"/>
      <c r="F82" s="329"/>
      <c r="G82" s="329"/>
      <c r="H82" s="329"/>
      <c r="I82" s="329"/>
      <c r="J82" s="329"/>
      <c r="K82" s="329"/>
      <c r="L82" s="329"/>
      <c r="M82" s="329"/>
      <c r="N82" s="329"/>
      <c r="O82" s="329"/>
      <c r="P82" s="329"/>
      <c r="Q82" s="329"/>
      <c r="R82" s="23"/>
      <c r="S82" s="23"/>
      <c r="T82" s="23"/>
      <c r="U82" s="23"/>
      <c r="V82" s="23"/>
      <c r="W82" s="23"/>
      <c r="X82" s="23"/>
      <c r="Y82" s="23"/>
      <c r="Z82" s="12"/>
      <c r="AA82" s="23"/>
      <c r="AB82" s="12"/>
      <c r="AC82" s="12"/>
      <c r="AD82" s="51"/>
    </row>
    <row r="83" spans="1:34" ht="15" customHeight="1" x14ac:dyDescent="0.25">
      <c r="A83" s="7"/>
      <c r="B83" s="12"/>
      <c r="C83" s="48" t="s">
        <v>12</v>
      </c>
      <c r="D83" s="54" t="s">
        <v>77</v>
      </c>
      <c r="E83" s="12"/>
      <c r="F83" s="12"/>
      <c r="G83" s="12"/>
      <c r="H83" s="12"/>
      <c r="I83" s="16"/>
      <c r="J83" s="16"/>
      <c r="K83" s="16"/>
      <c r="L83" s="16"/>
      <c r="M83" s="16"/>
      <c r="N83" s="16"/>
      <c r="O83" s="16"/>
      <c r="P83" s="16"/>
      <c r="Q83" s="12"/>
      <c r="R83" s="23"/>
      <c r="S83" s="23"/>
      <c r="T83" s="23"/>
      <c r="U83" s="23"/>
      <c r="V83" s="23"/>
      <c r="W83" s="23"/>
      <c r="X83" s="23"/>
      <c r="Y83" s="23"/>
      <c r="Z83" s="12"/>
      <c r="AA83" s="23"/>
      <c r="AB83" s="12"/>
      <c r="AC83" s="12"/>
      <c r="AD83" s="51"/>
    </row>
    <row r="84" spans="1:34" ht="15" customHeight="1" x14ac:dyDescent="0.25">
      <c r="A84" s="7"/>
      <c r="B84" s="12"/>
      <c r="C84" s="48"/>
      <c r="D84" s="84"/>
      <c r="E84" s="16"/>
      <c r="F84" s="16"/>
      <c r="G84" s="16"/>
      <c r="H84" s="16"/>
      <c r="I84" s="16"/>
      <c r="J84" s="16"/>
      <c r="K84" s="16"/>
      <c r="L84" s="16"/>
      <c r="M84" s="16"/>
      <c r="N84" s="16"/>
      <c r="O84" s="16"/>
      <c r="P84" s="16"/>
      <c r="Q84" s="12"/>
      <c r="R84" s="93"/>
      <c r="S84" s="92"/>
      <c r="T84" s="93"/>
      <c r="U84" s="94"/>
      <c r="V84" s="95"/>
      <c r="W84" s="95"/>
      <c r="X84" s="95"/>
      <c r="Y84" s="95"/>
      <c r="Z84" s="12"/>
      <c r="AA84" s="50"/>
      <c r="AB84" s="50"/>
      <c r="AC84" s="50"/>
      <c r="AD84" s="51"/>
    </row>
    <row r="85" spans="1:34" ht="15" customHeight="1" x14ac:dyDescent="0.25">
      <c r="A85" s="7"/>
      <c r="B85" s="12"/>
      <c r="C85" s="48"/>
      <c r="D85" s="54"/>
      <c r="E85" s="12"/>
      <c r="F85" s="12"/>
      <c r="G85" s="12"/>
      <c r="H85" s="12"/>
      <c r="I85" s="12"/>
      <c r="J85" s="12"/>
      <c r="K85" s="12"/>
      <c r="L85" s="12"/>
      <c r="M85" s="12"/>
      <c r="N85" s="12"/>
      <c r="O85" s="12"/>
      <c r="P85" s="12"/>
      <c r="Q85" s="12"/>
      <c r="R85" s="93"/>
      <c r="S85" s="92"/>
      <c r="T85" s="93"/>
      <c r="U85" s="94"/>
      <c r="V85" s="95"/>
      <c r="W85" s="95"/>
      <c r="X85" s="95"/>
      <c r="Y85" s="95"/>
      <c r="Z85" s="12"/>
      <c r="AA85" s="50"/>
      <c r="AB85" s="50"/>
      <c r="AC85" s="50"/>
      <c r="AD85" s="51"/>
    </row>
    <row r="86" spans="1:34" ht="15" customHeight="1" x14ac:dyDescent="0.25">
      <c r="A86" s="7"/>
      <c r="B86" s="12"/>
      <c r="C86" s="48"/>
      <c r="D86" s="54"/>
      <c r="E86" s="12"/>
      <c r="F86" s="12"/>
      <c r="G86" s="12"/>
      <c r="H86" s="12"/>
      <c r="I86" s="12"/>
      <c r="J86" s="12"/>
      <c r="K86" s="12"/>
      <c r="L86" s="12"/>
      <c r="M86" s="12"/>
      <c r="N86" s="12"/>
      <c r="O86" s="12"/>
      <c r="P86" s="12"/>
      <c r="Q86" s="12"/>
      <c r="R86" s="93"/>
      <c r="S86" s="92"/>
      <c r="T86" s="93"/>
      <c r="U86" s="94"/>
      <c r="V86" s="95"/>
      <c r="W86" s="95"/>
      <c r="X86" s="95"/>
      <c r="Y86" s="95"/>
      <c r="Z86" s="12"/>
      <c r="AA86" s="50"/>
      <c r="AB86" s="50"/>
      <c r="AC86" s="50"/>
      <c r="AD86" s="51"/>
    </row>
    <row r="87" spans="1:34" ht="15" customHeight="1" x14ac:dyDescent="0.25">
      <c r="A87" s="7"/>
      <c r="B87" s="61" t="s">
        <v>39</v>
      </c>
      <c r="C87" s="62" t="s">
        <v>55</v>
      </c>
      <c r="D87" s="48"/>
      <c r="E87" s="54"/>
      <c r="F87" s="12"/>
      <c r="G87" s="50"/>
      <c r="H87" s="50"/>
      <c r="I87" s="50"/>
      <c r="J87" s="50"/>
      <c r="K87" s="50"/>
      <c r="L87" s="50"/>
      <c r="M87" s="50"/>
      <c r="N87" s="50"/>
      <c r="O87" s="50"/>
      <c r="P87" s="50"/>
      <c r="Q87" s="12"/>
      <c r="R87" s="12"/>
      <c r="S87" s="52"/>
      <c r="T87" s="54"/>
      <c r="U87" s="12"/>
      <c r="V87" s="50"/>
      <c r="W87" s="50"/>
      <c r="X87" s="50"/>
      <c r="Y87" s="50"/>
      <c r="Z87" s="50"/>
      <c r="AA87" s="50"/>
      <c r="AB87" s="50"/>
      <c r="AC87" s="50"/>
      <c r="AD87" s="51"/>
    </row>
    <row r="88" spans="1:34" ht="15" customHeight="1" x14ac:dyDescent="0.25">
      <c r="A88" s="7"/>
      <c r="B88" s="12"/>
      <c r="C88" s="48" t="s">
        <v>12</v>
      </c>
      <c r="D88" s="54" t="s">
        <v>73</v>
      </c>
      <c r="E88" s="54"/>
      <c r="F88" s="12"/>
      <c r="G88" s="50"/>
      <c r="H88" s="50"/>
      <c r="I88" s="50"/>
      <c r="J88" s="50"/>
      <c r="K88" s="50"/>
      <c r="L88" s="50"/>
      <c r="M88" s="50"/>
      <c r="N88" s="50"/>
      <c r="O88" s="50"/>
      <c r="P88" s="50"/>
      <c r="Q88" s="12"/>
      <c r="R88" s="311" t="s">
        <v>193</v>
      </c>
      <c r="S88" s="312"/>
      <c r="T88" s="312"/>
      <c r="U88" s="312"/>
      <c r="V88" s="312"/>
      <c r="W88" s="312"/>
      <c r="X88" s="312"/>
      <c r="Y88" s="312"/>
      <c r="Z88" s="313"/>
      <c r="AA88" s="320" t="s">
        <v>38</v>
      </c>
      <c r="AB88" s="312"/>
      <c r="AC88" s="313"/>
      <c r="AD88" s="51"/>
    </row>
    <row r="89" spans="1:34" ht="15" customHeight="1" x14ac:dyDescent="0.25">
      <c r="A89" s="7"/>
      <c r="B89" s="12"/>
      <c r="C89" s="48" t="s">
        <v>12</v>
      </c>
      <c r="D89" s="54" t="s">
        <v>56</v>
      </c>
      <c r="E89" s="54"/>
      <c r="F89" s="12"/>
      <c r="G89" s="50"/>
      <c r="H89" s="50"/>
      <c r="I89" s="50"/>
      <c r="J89" s="50"/>
      <c r="K89" s="50"/>
      <c r="L89" s="50"/>
      <c r="M89" s="50"/>
      <c r="N89" s="50"/>
      <c r="O89" s="50"/>
      <c r="P89" s="50"/>
      <c r="Q89" s="12"/>
      <c r="R89" s="314"/>
      <c r="S89" s="315"/>
      <c r="T89" s="315"/>
      <c r="U89" s="315"/>
      <c r="V89" s="315"/>
      <c r="W89" s="315"/>
      <c r="X89" s="315"/>
      <c r="Y89" s="315"/>
      <c r="Z89" s="316"/>
      <c r="AA89" s="314"/>
      <c r="AB89" s="315"/>
      <c r="AC89" s="316"/>
      <c r="AD89" s="51"/>
    </row>
    <row r="90" spans="1:34" ht="15" customHeight="1" x14ac:dyDescent="0.25">
      <c r="A90" s="7"/>
      <c r="B90" s="12"/>
      <c r="C90" s="48" t="s">
        <v>12</v>
      </c>
      <c r="D90" s="54" t="s">
        <v>72</v>
      </c>
      <c r="E90" s="54"/>
      <c r="F90" s="12"/>
      <c r="G90" s="50"/>
      <c r="H90" s="50"/>
      <c r="I90" s="50"/>
      <c r="J90" s="50"/>
      <c r="K90" s="50"/>
      <c r="L90" s="50"/>
      <c r="M90" s="50"/>
      <c r="N90" s="50"/>
      <c r="O90" s="50"/>
      <c r="P90" s="50"/>
      <c r="Q90" s="12"/>
      <c r="R90" s="317"/>
      <c r="S90" s="318"/>
      <c r="T90" s="318"/>
      <c r="U90" s="318"/>
      <c r="V90" s="318"/>
      <c r="W90" s="318"/>
      <c r="X90" s="318"/>
      <c r="Y90" s="318"/>
      <c r="Z90" s="319"/>
      <c r="AA90" s="317"/>
      <c r="AB90" s="318"/>
      <c r="AC90" s="319"/>
      <c r="AD90" s="51"/>
    </row>
    <row r="91" spans="1:34" ht="15" customHeight="1" x14ac:dyDescent="0.25">
      <c r="A91" s="7"/>
      <c r="B91" s="12"/>
      <c r="C91" s="48"/>
      <c r="D91" s="54"/>
      <c r="E91" s="54"/>
      <c r="F91" s="12"/>
      <c r="G91" s="50"/>
      <c r="H91" s="50"/>
      <c r="I91" s="50"/>
      <c r="J91" s="50"/>
      <c r="K91" s="50"/>
      <c r="L91" s="50"/>
      <c r="M91" s="50"/>
      <c r="N91" s="50"/>
      <c r="O91" s="50"/>
      <c r="P91" s="50"/>
      <c r="Q91" s="12"/>
      <c r="R91" s="151"/>
      <c r="S91" s="151"/>
      <c r="T91" s="151"/>
      <c r="U91" s="151"/>
      <c r="V91" s="151"/>
      <c r="W91" s="151"/>
      <c r="X91" s="151"/>
      <c r="Y91" s="151"/>
      <c r="Z91" s="151"/>
      <c r="AA91" s="151"/>
      <c r="AB91" s="151"/>
      <c r="AC91" s="151"/>
      <c r="AD91" s="51"/>
    </row>
    <row r="92" spans="1:34" ht="15" customHeight="1" x14ac:dyDescent="0.25">
      <c r="A92" s="7"/>
      <c r="B92" s="59"/>
      <c r="C92" s="59"/>
      <c r="D92" s="59"/>
      <c r="E92" s="59"/>
      <c r="F92" s="59"/>
      <c r="G92" s="59"/>
      <c r="H92" s="59"/>
      <c r="I92" s="59"/>
      <c r="J92" s="59"/>
      <c r="K92" s="59"/>
      <c r="L92" s="60"/>
      <c r="M92" s="60"/>
      <c r="N92" s="60"/>
      <c r="O92" s="60"/>
      <c r="P92" s="60"/>
      <c r="Q92" s="59"/>
      <c r="R92" s="59"/>
      <c r="S92" s="59"/>
      <c r="T92" s="59"/>
      <c r="U92" s="59"/>
      <c r="V92" s="59"/>
      <c r="W92" s="59"/>
      <c r="X92" s="59"/>
      <c r="Y92" s="59"/>
      <c r="Z92" s="59"/>
      <c r="AA92" s="59"/>
      <c r="AB92" s="60"/>
      <c r="AC92" s="60"/>
      <c r="AD92" s="51"/>
    </row>
    <row r="93" spans="1:34" ht="15" customHeight="1" x14ac:dyDescent="0.25">
      <c r="A93" s="7"/>
      <c r="B93" s="12"/>
      <c r="C93" s="12"/>
      <c r="D93" s="12"/>
      <c r="E93" s="12"/>
      <c r="F93" s="12"/>
      <c r="G93" s="12"/>
      <c r="H93" s="12"/>
      <c r="I93" s="12"/>
      <c r="J93" s="12"/>
      <c r="K93" s="12"/>
      <c r="L93" s="50"/>
      <c r="M93" s="50"/>
      <c r="N93" s="50"/>
      <c r="O93" s="50"/>
      <c r="P93" s="50"/>
      <c r="Q93" s="12"/>
      <c r="R93" s="12"/>
      <c r="S93" s="12"/>
      <c r="T93" s="12"/>
      <c r="U93" s="12"/>
      <c r="V93" s="12"/>
      <c r="W93" s="12"/>
      <c r="X93" s="12"/>
      <c r="Y93" s="12"/>
      <c r="Z93" s="12"/>
      <c r="AA93" s="12"/>
      <c r="AB93" s="50"/>
      <c r="AC93" s="50"/>
      <c r="AD93" s="51"/>
    </row>
    <row r="94" spans="1:34" ht="15" customHeight="1" x14ac:dyDescent="0.25">
      <c r="A94" s="7"/>
      <c r="B94" s="12" t="s">
        <v>54</v>
      </c>
      <c r="C94" s="62" t="s">
        <v>60</v>
      </c>
      <c r="D94" s="54"/>
      <c r="E94" s="54"/>
      <c r="F94" s="12"/>
      <c r="G94" s="50"/>
      <c r="H94" s="50"/>
      <c r="I94" s="50"/>
      <c r="J94" s="50"/>
      <c r="K94" s="50"/>
      <c r="L94" s="50"/>
      <c r="M94" s="50"/>
      <c r="N94" s="50"/>
      <c r="O94" s="50"/>
      <c r="P94" s="50"/>
      <c r="Q94" s="12"/>
      <c r="R94" s="12"/>
      <c r="S94" s="63"/>
      <c r="T94" s="54"/>
      <c r="U94" s="12"/>
      <c r="V94" s="50"/>
      <c r="W94" s="50"/>
      <c r="X94" s="50"/>
      <c r="Y94" s="50"/>
      <c r="Z94" s="50"/>
      <c r="AA94" s="50"/>
      <c r="AB94" s="50"/>
      <c r="AC94" s="50"/>
      <c r="AD94" s="51"/>
    </row>
    <row r="95" spans="1:34" ht="15" customHeight="1" x14ac:dyDescent="0.25">
      <c r="A95" s="7"/>
      <c r="B95" s="12"/>
      <c r="C95" s="48" t="s">
        <v>12</v>
      </c>
      <c r="D95" s="54" t="s">
        <v>61</v>
      </c>
      <c r="E95" s="54"/>
      <c r="F95" s="12"/>
      <c r="G95" s="50"/>
      <c r="H95" s="50"/>
      <c r="I95" s="50"/>
      <c r="J95" s="50"/>
      <c r="K95" s="50"/>
      <c r="L95" s="50"/>
      <c r="M95" s="50"/>
      <c r="N95" s="50"/>
      <c r="O95" s="50"/>
      <c r="P95" s="50"/>
      <c r="Q95" s="12"/>
      <c r="R95" s="12"/>
      <c r="S95" s="63"/>
      <c r="T95" s="54"/>
      <c r="U95" s="12"/>
      <c r="V95" s="50"/>
      <c r="W95" s="50"/>
      <c r="X95" s="50"/>
      <c r="Y95" s="50"/>
      <c r="Z95" s="50"/>
      <c r="AA95" s="330" t="s">
        <v>26</v>
      </c>
      <c r="AB95" s="330"/>
      <c r="AC95" s="330"/>
      <c r="AD95" s="51"/>
    </row>
    <row r="96" spans="1:34" ht="2.1" customHeight="1" x14ac:dyDescent="0.25">
      <c r="A96" s="7"/>
      <c r="B96" s="12"/>
      <c r="C96" s="48"/>
      <c r="D96" s="54"/>
      <c r="E96" s="54"/>
      <c r="F96" s="12"/>
      <c r="G96" s="50"/>
      <c r="H96" s="50"/>
      <c r="I96" s="50"/>
      <c r="J96" s="50"/>
      <c r="K96" s="50"/>
      <c r="L96" s="50"/>
      <c r="M96" s="50"/>
      <c r="N96" s="50"/>
      <c r="O96" s="50"/>
      <c r="P96" s="50"/>
      <c r="Q96" s="12"/>
      <c r="R96" s="12"/>
      <c r="S96" s="63"/>
      <c r="T96" s="54"/>
      <c r="U96" s="12"/>
      <c r="V96" s="50"/>
      <c r="W96" s="50"/>
      <c r="X96" s="50"/>
      <c r="Y96" s="50"/>
      <c r="Z96" s="50"/>
      <c r="AA96" s="331"/>
      <c r="AB96" s="331"/>
      <c r="AC96" s="331"/>
      <c r="AD96" s="51"/>
    </row>
    <row r="97" spans="1:30" ht="15" customHeight="1" x14ac:dyDescent="0.25">
      <c r="A97" s="7"/>
      <c r="B97" s="12"/>
      <c r="C97" s="48" t="s">
        <v>12</v>
      </c>
      <c r="D97" s="54" t="s">
        <v>117</v>
      </c>
      <c r="E97" s="54"/>
      <c r="F97" s="12"/>
      <c r="G97" s="50"/>
      <c r="H97" s="50"/>
      <c r="I97" s="50"/>
      <c r="J97" s="50"/>
      <c r="K97" s="50"/>
      <c r="L97" s="50"/>
      <c r="M97" s="50"/>
      <c r="N97" s="50"/>
      <c r="O97" s="50"/>
      <c r="P97" s="50"/>
      <c r="Q97" s="12"/>
      <c r="R97" s="12"/>
      <c r="S97" s="63"/>
      <c r="T97" s="54"/>
      <c r="U97" s="12"/>
      <c r="V97" s="50"/>
      <c r="W97" s="50"/>
      <c r="X97" s="50"/>
      <c r="Y97" s="50"/>
      <c r="Z97" s="50"/>
      <c r="AA97" s="330" t="s">
        <v>26</v>
      </c>
      <c r="AB97" s="330"/>
      <c r="AC97" s="330"/>
      <c r="AD97" s="51"/>
    </row>
    <row r="98" spans="1:30" ht="15" customHeight="1" x14ac:dyDescent="0.25">
      <c r="A98" s="7"/>
      <c r="B98" s="12"/>
      <c r="C98" s="48" t="s">
        <v>12</v>
      </c>
      <c r="D98" s="54" t="s">
        <v>57</v>
      </c>
      <c r="E98" s="54"/>
      <c r="F98" s="12"/>
      <c r="G98" s="50"/>
      <c r="H98" s="50"/>
      <c r="I98" s="50"/>
      <c r="J98" s="50"/>
      <c r="K98" s="50"/>
      <c r="L98" s="50"/>
      <c r="M98" s="50"/>
      <c r="N98" s="50"/>
      <c r="O98" s="50"/>
      <c r="P98" s="50"/>
      <c r="Q98" s="12"/>
      <c r="R98" s="12"/>
      <c r="S98" s="63"/>
      <c r="T98" s="54"/>
      <c r="U98" s="12"/>
      <c r="V98" s="50"/>
      <c r="W98" s="50"/>
      <c r="X98" s="50"/>
      <c r="Y98" s="50"/>
      <c r="Z98" s="50"/>
      <c r="AA98" s="50"/>
      <c r="AB98" s="50"/>
      <c r="AC98" s="50"/>
      <c r="AD98" s="51"/>
    </row>
    <row r="99" spans="1:30" ht="15" customHeight="1" x14ac:dyDescent="0.25">
      <c r="A99" s="7"/>
      <c r="B99" s="12"/>
      <c r="C99" s="61"/>
      <c r="D99" s="52" t="s">
        <v>12</v>
      </c>
      <c r="E99" s="53" t="s">
        <v>58</v>
      </c>
      <c r="F99" s="12"/>
      <c r="G99" s="50"/>
      <c r="H99" s="50"/>
      <c r="I99" s="50"/>
      <c r="J99" s="131" t="s">
        <v>71</v>
      </c>
      <c r="K99" s="125"/>
      <c r="L99" s="125"/>
      <c r="M99" s="125"/>
      <c r="N99" s="125"/>
      <c r="O99" s="125"/>
      <c r="P99" s="132"/>
      <c r="Q99" s="133"/>
      <c r="R99" s="50"/>
      <c r="S99" s="12"/>
      <c r="T99" s="12"/>
      <c r="U99" s="63"/>
      <c r="V99" s="54"/>
      <c r="W99" s="12"/>
      <c r="X99" s="12"/>
      <c r="Y99" s="12"/>
      <c r="Z99" s="50"/>
      <c r="AA99" s="50"/>
      <c r="AB99" s="50"/>
      <c r="AC99" s="50"/>
      <c r="AD99" s="51"/>
    </row>
    <row r="100" spans="1:30" ht="2.1" customHeight="1" x14ac:dyDescent="0.25">
      <c r="A100" s="7"/>
      <c r="B100" s="12"/>
      <c r="C100" s="61"/>
      <c r="D100" s="52"/>
      <c r="E100" s="53"/>
      <c r="F100" s="12"/>
      <c r="G100" s="50"/>
      <c r="H100" s="50"/>
      <c r="I100" s="50"/>
      <c r="J100" s="125"/>
      <c r="K100" s="125"/>
      <c r="L100" s="125"/>
      <c r="M100" s="125"/>
      <c r="N100" s="125"/>
      <c r="O100" s="125"/>
      <c r="P100" s="125"/>
      <c r="Q100" s="134"/>
      <c r="R100" s="50"/>
      <c r="S100" s="12"/>
      <c r="T100" s="12"/>
      <c r="U100" s="63"/>
      <c r="V100" s="54"/>
      <c r="W100" s="12"/>
      <c r="X100" s="12"/>
      <c r="Y100" s="12"/>
      <c r="Z100" s="50"/>
      <c r="AA100" s="50"/>
      <c r="AB100" s="50"/>
      <c r="AC100" s="50"/>
      <c r="AD100" s="51"/>
    </row>
    <row r="101" spans="1:30" ht="15" customHeight="1" x14ac:dyDescent="0.25">
      <c r="A101" s="7"/>
      <c r="B101" s="12"/>
      <c r="C101" s="61"/>
      <c r="D101" s="52" t="s">
        <v>12</v>
      </c>
      <c r="E101" s="53" t="s">
        <v>59</v>
      </c>
      <c r="F101" s="12"/>
      <c r="G101" s="50"/>
      <c r="H101" s="50"/>
      <c r="I101" s="50"/>
      <c r="J101" s="131" t="s">
        <v>71</v>
      </c>
      <c r="K101" s="125"/>
      <c r="L101" s="125"/>
      <c r="M101" s="125"/>
      <c r="N101" s="125"/>
      <c r="O101" s="125"/>
      <c r="P101" s="132"/>
      <c r="Q101" s="133"/>
      <c r="R101" s="12"/>
      <c r="S101" s="63"/>
      <c r="T101" s="54"/>
      <c r="U101" s="12"/>
      <c r="V101" s="50"/>
      <c r="W101" s="50"/>
      <c r="X101" s="50"/>
      <c r="Y101" s="50"/>
      <c r="Z101" s="50"/>
      <c r="AA101" s="50"/>
      <c r="AB101" s="50"/>
      <c r="AC101" s="50"/>
      <c r="AD101" s="51"/>
    </row>
    <row r="102" spans="1:30" ht="2.1" customHeight="1" x14ac:dyDescent="0.25">
      <c r="A102" s="7"/>
      <c r="B102" s="12"/>
      <c r="C102" s="61"/>
      <c r="D102" s="52"/>
      <c r="E102" s="53"/>
      <c r="F102" s="12"/>
      <c r="G102" s="50"/>
      <c r="H102" s="50"/>
      <c r="I102" s="50"/>
      <c r="J102" s="50"/>
      <c r="K102" s="129"/>
      <c r="L102" s="129"/>
      <c r="M102" s="129"/>
      <c r="N102" s="129"/>
      <c r="O102" s="129"/>
      <c r="P102" s="129"/>
      <c r="Q102" s="130"/>
      <c r="R102" s="12"/>
      <c r="S102" s="63"/>
      <c r="T102" s="54"/>
      <c r="U102" s="12"/>
      <c r="V102" s="50"/>
      <c r="W102" s="50"/>
      <c r="X102" s="50"/>
      <c r="Y102" s="50"/>
      <c r="Z102" s="50"/>
      <c r="AA102" s="50"/>
      <c r="AB102" s="50"/>
      <c r="AC102" s="50"/>
      <c r="AD102" s="51"/>
    </row>
    <row r="103" spans="1:30" ht="15" customHeight="1" x14ac:dyDescent="0.25">
      <c r="A103" s="7"/>
      <c r="B103" s="12"/>
      <c r="C103" s="61"/>
      <c r="D103" s="12"/>
      <c r="E103" s="48" t="s">
        <v>116</v>
      </c>
      <c r="F103" s="54"/>
      <c r="G103" s="50"/>
      <c r="H103" s="50"/>
      <c r="I103" s="50"/>
      <c r="J103" s="50"/>
      <c r="K103" s="50"/>
      <c r="L103" s="50"/>
      <c r="M103" s="332" t="s">
        <v>62</v>
      </c>
      <c r="N103" s="332"/>
      <c r="O103" s="332"/>
      <c r="P103" s="332"/>
      <c r="Q103" s="333" t="s">
        <v>63</v>
      </c>
      <c r="R103" s="334"/>
      <c r="S103" s="334"/>
      <c r="T103" s="334"/>
      <c r="U103" s="335"/>
      <c r="V103" s="135"/>
      <c r="W103" s="50"/>
      <c r="X103" s="50"/>
      <c r="Y103" s="50"/>
      <c r="Z103" s="50"/>
      <c r="AA103" s="50"/>
      <c r="AB103" s="50"/>
      <c r="AC103" s="50"/>
      <c r="AD103" s="51"/>
    </row>
    <row r="104" spans="1:30" ht="15" customHeight="1" x14ac:dyDescent="0.25">
      <c r="A104" s="7"/>
      <c r="B104" s="12"/>
      <c r="C104" s="48" t="s">
        <v>12</v>
      </c>
      <c r="D104" s="54" t="s">
        <v>108</v>
      </c>
      <c r="E104" s="54"/>
      <c r="F104" s="12"/>
      <c r="G104" s="50"/>
      <c r="H104" s="50"/>
      <c r="I104" s="50"/>
      <c r="J104" s="50"/>
      <c r="K104" s="50"/>
      <c r="L104" s="50"/>
      <c r="M104" s="50"/>
      <c r="N104" s="50"/>
      <c r="O104" s="50"/>
      <c r="P104" s="50"/>
      <c r="Q104" s="12"/>
      <c r="R104" s="12"/>
      <c r="S104" s="63"/>
      <c r="T104" s="54"/>
      <c r="U104" s="12"/>
      <c r="V104" s="50"/>
      <c r="W104" s="50"/>
      <c r="X104" s="50"/>
      <c r="Y104" s="50"/>
      <c r="Z104" s="50"/>
      <c r="AA104" s="50"/>
      <c r="AB104" s="50"/>
      <c r="AC104" s="50"/>
      <c r="AD104" s="51"/>
    </row>
    <row r="105" spans="1:30" ht="15" customHeight="1" x14ac:dyDescent="0.25">
      <c r="A105" s="7"/>
      <c r="B105" s="12"/>
      <c r="C105" s="48"/>
      <c r="D105" s="12"/>
      <c r="E105" s="54" t="s">
        <v>102</v>
      </c>
      <c r="F105" s="12"/>
      <c r="G105" s="50"/>
      <c r="H105" s="50"/>
      <c r="I105" s="50"/>
      <c r="J105" s="50"/>
      <c r="K105" s="50"/>
      <c r="L105" s="50"/>
      <c r="M105" s="50"/>
      <c r="N105" s="50"/>
      <c r="O105" s="50"/>
      <c r="P105" s="50"/>
      <c r="Q105" s="12"/>
      <c r="R105" s="12"/>
      <c r="S105" s="63"/>
      <c r="T105" s="54"/>
      <c r="U105" s="12"/>
      <c r="V105" s="50"/>
      <c r="W105" s="50"/>
      <c r="X105" s="50"/>
      <c r="Y105" s="50"/>
      <c r="Z105" s="50"/>
      <c r="AA105" s="50"/>
      <c r="AB105" s="50"/>
      <c r="AC105" s="50"/>
      <c r="AD105" s="51"/>
    </row>
    <row r="106" spans="1:30" ht="15" customHeight="1" x14ac:dyDescent="0.25">
      <c r="A106" s="7"/>
      <c r="B106" s="12"/>
      <c r="C106" s="48" t="s">
        <v>12</v>
      </c>
      <c r="D106" s="54" t="s">
        <v>100</v>
      </c>
      <c r="E106" s="54"/>
      <c r="F106" s="12"/>
      <c r="G106" s="50"/>
      <c r="H106" s="50"/>
      <c r="I106" s="50"/>
      <c r="J106" s="50"/>
      <c r="K106" s="50"/>
      <c r="L106" s="50"/>
      <c r="M106" s="50"/>
      <c r="N106" s="50"/>
      <c r="O106" s="50"/>
      <c r="P106" s="50"/>
      <c r="Q106" s="12"/>
      <c r="R106" s="311" t="s">
        <v>194</v>
      </c>
      <c r="S106" s="312"/>
      <c r="T106" s="312"/>
      <c r="U106" s="312"/>
      <c r="V106" s="312"/>
      <c r="W106" s="312"/>
      <c r="X106" s="312"/>
      <c r="Y106" s="312"/>
      <c r="Z106" s="313"/>
      <c r="AA106" s="320" t="s">
        <v>38</v>
      </c>
      <c r="AB106" s="312"/>
      <c r="AC106" s="313"/>
      <c r="AD106" s="51"/>
    </row>
    <row r="107" spans="1:30" ht="15" customHeight="1" x14ac:dyDescent="0.25">
      <c r="A107" s="7"/>
      <c r="B107" s="12"/>
      <c r="C107" s="48"/>
      <c r="D107" s="54"/>
      <c r="E107" s="54" t="s">
        <v>101</v>
      </c>
      <c r="F107" s="12"/>
      <c r="G107" s="50"/>
      <c r="H107" s="50"/>
      <c r="I107" s="50"/>
      <c r="J107" s="50"/>
      <c r="K107" s="50"/>
      <c r="L107" s="50"/>
      <c r="M107" s="50"/>
      <c r="N107" s="50"/>
      <c r="O107" s="50"/>
      <c r="P107" s="50"/>
      <c r="Q107" s="12"/>
      <c r="R107" s="314"/>
      <c r="S107" s="315"/>
      <c r="T107" s="315"/>
      <c r="U107" s="315"/>
      <c r="V107" s="315"/>
      <c r="W107" s="315"/>
      <c r="X107" s="315"/>
      <c r="Y107" s="315"/>
      <c r="Z107" s="316"/>
      <c r="AA107" s="314"/>
      <c r="AB107" s="315"/>
      <c r="AC107" s="316"/>
      <c r="AD107" s="51"/>
    </row>
    <row r="108" spans="1:30" ht="15" customHeight="1" x14ac:dyDescent="0.25">
      <c r="A108" s="7"/>
      <c r="B108" s="12"/>
      <c r="C108" s="61"/>
      <c r="D108" s="12"/>
      <c r="E108" s="54" t="s">
        <v>66</v>
      </c>
      <c r="F108" s="12"/>
      <c r="G108" s="50"/>
      <c r="H108" s="50"/>
      <c r="I108" s="50"/>
      <c r="J108" s="50"/>
      <c r="K108" s="50"/>
      <c r="L108" s="321" t="s">
        <v>67</v>
      </c>
      <c r="M108" s="322"/>
      <c r="N108" s="322"/>
      <c r="O108" s="322"/>
      <c r="P108" s="323"/>
      <c r="Q108" s="1"/>
      <c r="R108" s="317"/>
      <c r="S108" s="318"/>
      <c r="T108" s="318"/>
      <c r="U108" s="318"/>
      <c r="V108" s="318"/>
      <c r="W108" s="318"/>
      <c r="X108" s="318"/>
      <c r="Y108" s="318"/>
      <c r="Z108" s="319"/>
      <c r="AA108" s="317"/>
      <c r="AB108" s="318"/>
      <c r="AC108" s="319"/>
      <c r="AD108" s="51"/>
    </row>
    <row r="109" spans="1:30" ht="15" customHeight="1" x14ac:dyDescent="0.25">
      <c r="A109" s="7"/>
      <c r="B109" s="12"/>
      <c r="C109" s="61"/>
      <c r="D109" s="12"/>
      <c r="E109" s="54"/>
      <c r="F109" s="12"/>
      <c r="G109" s="50"/>
      <c r="H109" s="50"/>
      <c r="I109" s="50"/>
      <c r="J109" s="50"/>
      <c r="K109" s="50"/>
      <c r="L109" s="136"/>
      <c r="M109" s="136"/>
      <c r="N109" s="136"/>
      <c r="O109" s="136"/>
      <c r="P109" s="136"/>
      <c r="Q109" s="1"/>
      <c r="R109" s="151"/>
      <c r="S109" s="151"/>
      <c r="T109" s="151"/>
      <c r="U109" s="151"/>
      <c r="V109" s="151"/>
      <c r="W109" s="151"/>
      <c r="X109" s="151"/>
      <c r="Y109" s="151"/>
      <c r="Z109" s="151"/>
      <c r="AA109" s="151"/>
      <c r="AB109" s="151"/>
      <c r="AC109" s="151"/>
      <c r="AD109" s="51"/>
    </row>
    <row r="110" spans="1:30" ht="15" customHeight="1" x14ac:dyDescent="0.25">
      <c r="A110" s="7"/>
      <c r="B110" s="59"/>
      <c r="C110" s="59"/>
      <c r="D110" s="59"/>
      <c r="E110" s="59"/>
      <c r="F110" s="59"/>
      <c r="G110" s="59"/>
      <c r="H110" s="59"/>
      <c r="I110" s="59"/>
      <c r="J110" s="59"/>
      <c r="K110" s="59"/>
      <c r="L110" s="60"/>
      <c r="M110" s="60"/>
      <c r="N110" s="60"/>
      <c r="O110" s="60"/>
      <c r="P110" s="60"/>
      <c r="Q110" s="59"/>
      <c r="R110" s="59"/>
      <c r="S110" s="59"/>
      <c r="T110" s="59"/>
      <c r="U110" s="59"/>
      <c r="V110" s="59"/>
      <c r="W110" s="59"/>
      <c r="X110" s="59"/>
      <c r="Y110" s="59"/>
      <c r="Z110" s="59"/>
      <c r="AA110" s="59"/>
      <c r="AB110" s="60"/>
      <c r="AC110" s="60"/>
      <c r="AD110" s="51"/>
    </row>
    <row r="111" spans="1:30" ht="15" customHeight="1" x14ac:dyDescent="0.25">
      <c r="A111" s="7"/>
      <c r="B111" s="12"/>
      <c r="C111" s="12"/>
      <c r="D111" s="12"/>
      <c r="E111" s="12"/>
      <c r="F111" s="12"/>
      <c r="G111" s="12"/>
      <c r="H111" s="12"/>
      <c r="I111" s="12"/>
      <c r="J111" s="12"/>
      <c r="K111" s="12"/>
      <c r="L111" s="50"/>
      <c r="M111" s="50"/>
      <c r="N111" s="50"/>
      <c r="O111" s="50"/>
      <c r="P111" s="50"/>
      <c r="Q111" s="12"/>
      <c r="R111" s="12"/>
      <c r="S111" s="12"/>
      <c r="T111" s="12"/>
      <c r="U111" s="12"/>
      <c r="V111" s="12"/>
      <c r="W111" s="12"/>
      <c r="X111" s="12"/>
      <c r="Y111" s="12"/>
      <c r="Z111" s="12"/>
      <c r="AA111" s="12"/>
      <c r="AB111" s="50"/>
      <c r="AC111" s="50"/>
      <c r="AD111" s="51"/>
    </row>
    <row r="112" spans="1:30" ht="15" customHeight="1" x14ac:dyDescent="0.25">
      <c r="A112" s="7"/>
      <c r="B112" s="86" t="s">
        <v>64</v>
      </c>
      <c r="C112" s="62" t="s">
        <v>40</v>
      </c>
      <c r="D112" s="61"/>
      <c r="E112" s="61"/>
      <c r="F112" s="61"/>
      <c r="G112" s="61"/>
      <c r="H112" s="61"/>
      <c r="I112" s="61"/>
      <c r="J112" s="61"/>
      <c r="K112" s="61"/>
      <c r="L112" s="61"/>
      <c r="M112" s="61"/>
      <c r="N112" s="61"/>
      <c r="O112" s="12"/>
      <c r="P112" s="12"/>
      <c r="Q112" s="50"/>
      <c r="R112" s="50"/>
      <c r="S112" s="50"/>
      <c r="T112" s="50"/>
      <c r="U112" s="50"/>
      <c r="V112" s="50"/>
      <c r="W112" s="50"/>
      <c r="X112" s="50"/>
      <c r="Y112" s="50"/>
      <c r="Z112" s="50"/>
      <c r="AA112" s="50"/>
      <c r="AB112" s="50"/>
      <c r="AC112" s="50"/>
      <c r="AD112" s="14"/>
    </row>
    <row r="113" spans="1:30" ht="15" customHeight="1" x14ac:dyDescent="0.25">
      <c r="A113" s="7"/>
      <c r="B113" s="61"/>
      <c r="C113" s="56" t="s">
        <v>78</v>
      </c>
      <c r="D113" s="61"/>
      <c r="E113" s="61"/>
      <c r="F113" s="61"/>
      <c r="G113" s="61"/>
      <c r="H113" s="61"/>
      <c r="I113" s="61"/>
      <c r="J113" s="61"/>
      <c r="K113" s="65" t="s">
        <v>65</v>
      </c>
      <c r="L113" s="96"/>
      <c r="M113" s="304"/>
      <c r="N113" s="304"/>
      <c r="O113" s="16"/>
      <c r="P113" s="16"/>
      <c r="Q113" s="50"/>
      <c r="R113" s="54" t="s">
        <v>98</v>
      </c>
      <c r="S113" s="50"/>
      <c r="T113" s="50"/>
      <c r="U113" s="50"/>
      <c r="V113" s="50"/>
      <c r="W113" s="50"/>
      <c r="X113" s="50"/>
      <c r="Y113" s="50"/>
      <c r="Z113" s="65"/>
      <c r="AA113" s="96"/>
      <c r="AB113" s="304"/>
      <c r="AC113" s="304"/>
      <c r="AD113" s="14"/>
    </row>
    <row r="114" spans="1:30" ht="15" customHeight="1" x14ac:dyDescent="0.25">
      <c r="A114" s="7"/>
      <c r="B114" s="61"/>
      <c r="C114" s="56" t="s">
        <v>86</v>
      </c>
      <c r="D114" s="61"/>
      <c r="F114" s="56"/>
      <c r="G114" s="61"/>
      <c r="H114" s="61"/>
      <c r="I114" s="61"/>
      <c r="J114" s="12"/>
      <c r="K114" s="61"/>
      <c r="L114" s="61"/>
      <c r="M114" s="61"/>
      <c r="N114" s="61"/>
      <c r="O114" s="12"/>
      <c r="P114" s="12"/>
      <c r="Q114" s="50"/>
      <c r="R114" s="54" t="s">
        <v>97</v>
      </c>
      <c r="S114" s="50"/>
      <c r="T114" s="50"/>
      <c r="U114" s="50"/>
      <c r="V114" s="50"/>
      <c r="W114" s="50"/>
      <c r="X114" s="50"/>
      <c r="Y114" s="50"/>
      <c r="Z114" s="65"/>
      <c r="AA114" s="97"/>
      <c r="AB114" s="305"/>
      <c r="AC114" s="305"/>
      <c r="AD114" s="14"/>
    </row>
    <row r="115" spans="1:30" ht="15" customHeight="1" x14ac:dyDescent="0.3">
      <c r="A115" s="7"/>
      <c r="B115" s="61"/>
      <c r="D115" s="98" t="s">
        <v>41</v>
      </c>
      <c r="F115" s="61"/>
      <c r="G115" s="61"/>
      <c r="H115" s="65" t="s">
        <v>65</v>
      </c>
      <c r="I115" s="96"/>
      <c r="J115" s="306"/>
      <c r="K115" s="306"/>
      <c r="L115" s="89"/>
      <c r="M115" s="61"/>
      <c r="N115" s="61"/>
      <c r="O115" s="12"/>
      <c r="P115" s="12"/>
      <c r="Q115" s="50"/>
      <c r="R115" s="54" t="s">
        <v>115</v>
      </c>
      <c r="S115" s="50"/>
      <c r="T115" s="50"/>
      <c r="U115" s="50"/>
      <c r="V115" s="50"/>
      <c r="W115" s="50"/>
      <c r="X115" s="50"/>
      <c r="Y115" s="58"/>
      <c r="Z115" s="58"/>
      <c r="AA115" s="64"/>
      <c r="AB115" s="64"/>
      <c r="AC115" s="58"/>
      <c r="AD115" s="14"/>
    </row>
    <row r="116" spans="1:30" ht="15" customHeight="1" x14ac:dyDescent="0.25">
      <c r="A116" s="7"/>
      <c r="B116" s="61"/>
      <c r="D116" s="56" t="s">
        <v>42</v>
      </c>
      <c r="F116" s="61"/>
      <c r="G116" s="61"/>
      <c r="H116" s="61"/>
      <c r="I116" s="126"/>
      <c r="J116" s="306"/>
      <c r="K116" s="306"/>
      <c r="L116" s="89"/>
      <c r="M116" s="307"/>
      <c r="N116" s="307"/>
      <c r="O116" s="16"/>
      <c r="P116" s="16"/>
      <c r="Q116" s="50"/>
      <c r="R116" s="50"/>
      <c r="S116" s="50"/>
      <c r="T116" s="50"/>
      <c r="U116" s="50"/>
      <c r="V116" s="50"/>
      <c r="W116" s="50"/>
      <c r="X116" s="50"/>
      <c r="Y116" s="50"/>
      <c r="Z116" s="50"/>
      <c r="AA116" s="50"/>
      <c r="AB116" s="50"/>
      <c r="AC116" s="50"/>
      <c r="AD116" s="14"/>
    </row>
    <row r="117" spans="1:30" ht="15" customHeight="1" thickBot="1" x14ac:dyDescent="0.3">
      <c r="A117" s="7"/>
      <c r="B117" s="61"/>
      <c r="C117" s="56" t="s">
        <v>3</v>
      </c>
      <c r="D117" s="61"/>
      <c r="E117" s="61"/>
      <c r="F117" s="61"/>
      <c r="G117" s="61"/>
      <c r="H117" s="61"/>
      <c r="I117" s="61"/>
      <c r="J117" s="61"/>
      <c r="K117" s="65" t="s">
        <v>65</v>
      </c>
      <c r="L117" s="65"/>
      <c r="M117" s="308"/>
      <c r="N117" s="308"/>
      <c r="O117" s="66"/>
      <c r="P117" s="66"/>
      <c r="Q117" s="50"/>
      <c r="R117" s="12" t="s">
        <v>74</v>
      </c>
      <c r="S117" s="50"/>
      <c r="T117" s="50"/>
      <c r="U117" s="50"/>
      <c r="V117" s="50"/>
      <c r="W117" s="58"/>
      <c r="X117" s="58"/>
      <c r="Y117" s="58"/>
      <c r="Z117" s="58"/>
      <c r="AA117" s="50"/>
      <c r="AB117" s="50"/>
      <c r="AC117" s="50"/>
      <c r="AD117" s="14"/>
    </row>
    <row r="118" spans="1:30" ht="15" customHeight="1" thickTop="1" x14ac:dyDescent="0.25">
      <c r="A118" s="7"/>
      <c r="B118" s="61"/>
      <c r="C118" s="56"/>
      <c r="D118" s="61"/>
      <c r="E118" s="61"/>
      <c r="F118" s="61"/>
      <c r="G118" s="61"/>
      <c r="H118" s="61"/>
      <c r="I118" s="61"/>
      <c r="J118" s="61"/>
      <c r="K118" s="65"/>
      <c r="L118" s="65"/>
      <c r="M118" s="128"/>
      <c r="N118" s="128"/>
      <c r="O118" s="12"/>
      <c r="P118" s="12"/>
      <c r="Q118" s="50"/>
      <c r="R118" s="12"/>
      <c r="S118" s="50"/>
      <c r="T118" s="50"/>
      <c r="U118" s="50"/>
      <c r="V118" s="50"/>
      <c r="W118" s="50"/>
      <c r="X118" s="50"/>
      <c r="Y118" s="50"/>
      <c r="Z118" s="50"/>
      <c r="AA118" s="50"/>
      <c r="AB118" s="50"/>
      <c r="AC118" s="50"/>
      <c r="AD118" s="14"/>
    </row>
    <row r="119" spans="1:30" ht="15" customHeight="1" x14ac:dyDescent="0.25">
      <c r="A119" s="7"/>
      <c r="B119" s="61"/>
      <c r="C119" s="61"/>
      <c r="D119" s="61"/>
      <c r="E119" s="61"/>
      <c r="F119" s="61"/>
      <c r="G119" s="61"/>
      <c r="H119" s="61"/>
      <c r="I119" s="61"/>
      <c r="J119" s="61"/>
      <c r="K119" s="61"/>
      <c r="L119" s="61"/>
      <c r="M119" s="61"/>
      <c r="N119" s="61"/>
      <c r="O119" s="12"/>
      <c r="P119" s="12"/>
      <c r="Q119" s="50"/>
      <c r="R119" s="68" t="s">
        <v>68</v>
      </c>
      <c r="S119" s="50"/>
      <c r="T119" s="50"/>
      <c r="U119" s="50"/>
      <c r="V119" s="50"/>
      <c r="W119" s="50"/>
      <c r="X119" s="50"/>
      <c r="Y119" s="50"/>
      <c r="Z119" s="50"/>
      <c r="AA119" s="50"/>
      <c r="AB119" s="50"/>
      <c r="AC119" s="50"/>
      <c r="AD119" s="14"/>
    </row>
    <row r="120" spans="1:30" ht="15" customHeight="1" x14ac:dyDescent="0.25">
      <c r="A120" s="7"/>
      <c r="B120" s="61"/>
      <c r="C120" s="67" t="s">
        <v>43</v>
      </c>
      <c r="D120" s="61"/>
      <c r="E120" s="61"/>
      <c r="F120" s="61"/>
      <c r="G120" s="309"/>
      <c r="H120" s="309"/>
      <c r="I120" s="309"/>
      <c r="J120" s="309"/>
      <c r="K120" s="309"/>
      <c r="L120" s="309"/>
      <c r="M120" s="309"/>
      <c r="N120" s="309"/>
      <c r="O120" s="309"/>
      <c r="P120" s="309"/>
      <c r="R120" s="16"/>
      <c r="S120" s="16"/>
      <c r="T120" s="16"/>
      <c r="U120" s="16"/>
      <c r="V120" s="16"/>
      <c r="W120" s="16"/>
      <c r="X120" s="16"/>
      <c r="Y120" s="16"/>
      <c r="Z120" s="16"/>
      <c r="AA120" s="16"/>
      <c r="AB120" s="16"/>
      <c r="AC120" s="58"/>
      <c r="AD120" s="14"/>
    </row>
    <row r="121" spans="1:30" ht="15" customHeight="1" x14ac:dyDescent="0.25">
      <c r="A121" s="7"/>
      <c r="B121" s="61"/>
      <c r="C121" s="69"/>
      <c r="D121" s="61"/>
      <c r="E121" s="61"/>
      <c r="F121" s="61"/>
      <c r="G121" s="310" t="s">
        <v>70</v>
      </c>
      <c r="H121" s="310"/>
      <c r="I121" s="310"/>
      <c r="J121" s="310"/>
      <c r="K121" s="310"/>
      <c r="L121" s="310"/>
      <c r="M121" s="310"/>
      <c r="N121" s="310"/>
      <c r="O121" s="310"/>
      <c r="P121" s="310"/>
      <c r="Q121" s="50"/>
      <c r="R121" s="58"/>
      <c r="S121" s="16"/>
      <c r="T121" s="70"/>
      <c r="U121" s="16"/>
      <c r="V121" s="16"/>
      <c r="W121" s="16"/>
      <c r="X121" s="16"/>
      <c r="Y121" s="16"/>
      <c r="Z121" s="16"/>
      <c r="AA121" s="16"/>
      <c r="AB121" s="16"/>
      <c r="AC121" s="58"/>
      <c r="AD121" s="14"/>
    </row>
    <row r="122" spans="1:30" ht="15" customHeight="1" x14ac:dyDescent="0.25">
      <c r="A122" s="7"/>
      <c r="B122" s="12"/>
      <c r="C122" s="12"/>
      <c r="D122" s="12"/>
      <c r="E122" s="12"/>
      <c r="F122" s="296" t="s">
        <v>122</v>
      </c>
      <c r="G122" s="296"/>
      <c r="H122" s="296"/>
      <c r="I122" s="296"/>
      <c r="J122" s="296"/>
      <c r="K122" s="296"/>
      <c r="L122" s="296"/>
      <c r="M122" s="296"/>
      <c r="N122" s="296"/>
      <c r="O122" s="296"/>
      <c r="P122" s="296"/>
      <c r="Q122" s="296"/>
      <c r="R122" s="58"/>
      <c r="S122" s="16"/>
      <c r="T122" s="70"/>
      <c r="U122" s="16"/>
      <c r="V122" s="16"/>
      <c r="W122" s="16"/>
      <c r="X122" s="16"/>
      <c r="Y122" s="16"/>
      <c r="Z122" s="16"/>
      <c r="AA122" s="16"/>
      <c r="AB122" s="16"/>
      <c r="AC122" s="58"/>
      <c r="AD122" s="14"/>
    </row>
    <row r="123" spans="1:30" ht="15" customHeight="1" x14ac:dyDescent="0.25">
      <c r="A123" s="7"/>
      <c r="B123" s="12"/>
      <c r="C123" s="12"/>
      <c r="D123" s="12"/>
      <c r="E123" s="12"/>
      <c r="F123" s="12"/>
      <c r="G123" s="152"/>
      <c r="H123" s="152"/>
      <c r="I123" s="152"/>
      <c r="J123" s="152"/>
      <c r="K123" s="152"/>
      <c r="L123" s="152"/>
      <c r="M123" s="152"/>
      <c r="N123" s="152"/>
      <c r="O123" s="152"/>
      <c r="P123" s="152"/>
      <c r="Q123" s="12"/>
      <c r="R123" s="58"/>
      <c r="S123" s="16"/>
      <c r="T123" s="70"/>
      <c r="U123" s="16"/>
      <c r="V123" s="16"/>
      <c r="W123" s="16"/>
      <c r="X123" s="16"/>
      <c r="Y123" s="16"/>
      <c r="Z123" s="16"/>
      <c r="AA123" s="16"/>
      <c r="AB123" s="16"/>
      <c r="AC123" s="58"/>
      <c r="AD123" s="14"/>
    </row>
    <row r="124" spans="1:30" ht="15" customHeight="1" x14ac:dyDescent="0.25">
      <c r="A124" s="7"/>
      <c r="B124" s="12"/>
      <c r="C124" s="12"/>
      <c r="D124" s="12"/>
      <c r="E124" s="12"/>
      <c r="F124" s="12"/>
      <c r="G124" s="12"/>
      <c r="H124" s="297"/>
      <c r="I124" s="297"/>
      <c r="J124" s="297"/>
      <c r="K124" s="297"/>
      <c r="L124" s="297"/>
      <c r="M124" s="297"/>
      <c r="N124" s="12"/>
      <c r="O124" s="12"/>
      <c r="P124" s="12"/>
      <c r="Q124" s="12"/>
      <c r="R124" s="58"/>
      <c r="S124" s="16"/>
      <c r="T124" s="70"/>
      <c r="U124" s="16"/>
      <c r="V124" s="16"/>
      <c r="W124" s="16"/>
      <c r="X124" s="16"/>
      <c r="Y124" s="16"/>
      <c r="Z124" s="16"/>
      <c r="AA124" s="16"/>
      <c r="AB124" s="16"/>
      <c r="AC124" s="58"/>
      <c r="AD124" s="14"/>
    </row>
    <row r="125" spans="1:30" ht="15" customHeight="1" x14ac:dyDescent="0.25">
      <c r="A125" s="7"/>
      <c r="B125" s="153"/>
      <c r="C125" s="67" t="s">
        <v>47</v>
      </c>
      <c r="D125" s="153"/>
      <c r="E125" s="153"/>
      <c r="F125" s="153"/>
      <c r="G125" s="303" t="s">
        <v>197</v>
      </c>
      <c r="H125" s="303"/>
      <c r="I125" s="303"/>
      <c r="J125" s="303"/>
      <c r="K125" s="303"/>
      <c r="L125" s="303"/>
      <c r="M125" s="303"/>
      <c r="N125" s="303"/>
      <c r="O125" s="303"/>
      <c r="P125" s="303"/>
      <c r="Q125" s="87"/>
      <c r="R125" s="58"/>
      <c r="S125" s="16"/>
      <c r="T125" s="70"/>
      <c r="U125" s="16"/>
      <c r="V125" s="16"/>
      <c r="W125" s="16"/>
      <c r="X125" s="16"/>
      <c r="Y125" s="16"/>
      <c r="Z125" s="16"/>
      <c r="AA125" s="16"/>
      <c r="AB125" s="16"/>
      <c r="AC125" s="58"/>
      <c r="AD125" s="14"/>
    </row>
    <row r="126" spans="1:30" ht="15" customHeight="1" x14ac:dyDescent="0.25">
      <c r="A126" s="7"/>
      <c r="B126" s="12"/>
      <c r="C126" s="12"/>
      <c r="D126" s="12"/>
      <c r="E126" s="12"/>
      <c r="F126" s="296" t="s">
        <v>70</v>
      </c>
      <c r="G126" s="296"/>
      <c r="H126" s="296"/>
      <c r="I126" s="296"/>
      <c r="J126" s="296"/>
      <c r="K126" s="296"/>
      <c r="L126" s="296"/>
      <c r="M126" s="296"/>
      <c r="N126" s="296"/>
      <c r="O126" s="296"/>
      <c r="P126" s="296"/>
      <c r="Q126" s="296"/>
      <c r="R126" s="58"/>
      <c r="S126" s="16"/>
      <c r="T126" s="70"/>
      <c r="U126" s="16"/>
      <c r="V126" s="16"/>
      <c r="W126" s="16"/>
      <c r="X126" s="16"/>
      <c r="Y126" s="16"/>
      <c r="Z126" s="16"/>
      <c r="AA126" s="16"/>
      <c r="AB126" s="16"/>
      <c r="AC126" s="58"/>
      <c r="AD126" s="14"/>
    </row>
    <row r="127" spans="1:30" ht="15" customHeight="1" x14ac:dyDescent="0.25">
      <c r="A127" s="7"/>
      <c r="B127" s="12"/>
      <c r="C127" s="12"/>
      <c r="D127" s="12"/>
      <c r="E127" s="12"/>
      <c r="F127" s="296" t="s">
        <v>123</v>
      </c>
      <c r="G127" s="296"/>
      <c r="H127" s="296"/>
      <c r="I127" s="296"/>
      <c r="J127" s="296"/>
      <c r="K127" s="296"/>
      <c r="L127" s="296"/>
      <c r="M127" s="296"/>
      <c r="N127" s="296"/>
      <c r="O127" s="296"/>
      <c r="P127" s="296"/>
      <c r="Q127" s="296"/>
      <c r="R127" s="58"/>
      <c r="S127" s="16"/>
      <c r="T127" s="70"/>
      <c r="U127" s="16"/>
      <c r="V127" s="16"/>
      <c r="W127" s="16"/>
      <c r="X127" s="16"/>
      <c r="Y127" s="16"/>
      <c r="Z127" s="16"/>
      <c r="AA127" s="16"/>
      <c r="AB127" s="16"/>
      <c r="AC127" s="58"/>
      <c r="AD127" s="14"/>
    </row>
    <row r="128" spans="1:30" ht="15" customHeight="1" x14ac:dyDescent="0.25">
      <c r="A128" s="7"/>
      <c r="B128" s="12"/>
      <c r="C128" s="12"/>
      <c r="D128" s="12"/>
      <c r="E128" s="12"/>
      <c r="F128" s="152"/>
      <c r="G128" s="152"/>
      <c r="H128" s="152"/>
      <c r="I128" s="152"/>
      <c r="J128" s="152"/>
      <c r="K128" s="152"/>
      <c r="L128" s="152"/>
      <c r="M128" s="152"/>
      <c r="N128" s="152"/>
      <c r="O128" s="152"/>
      <c r="P128" s="152"/>
      <c r="Q128" s="152"/>
      <c r="R128" s="64"/>
      <c r="S128" s="13"/>
      <c r="T128" s="127"/>
      <c r="U128" s="13"/>
      <c r="V128" s="13"/>
      <c r="W128" s="13"/>
      <c r="X128" s="13"/>
      <c r="Y128" s="13"/>
      <c r="Z128" s="13"/>
      <c r="AA128" s="13"/>
      <c r="AB128" s="13"/>
      <c r="AC128" s="64"/>
      <c r="AD128" s="14"/>
    </row>
    <row r="129" spans="1:30" ht="15" customHeight="1" x14ac:dyDescent="0.25">
      <c r="A129" s="7"/>
      <c r="B129" s="12"/>
      <c r="C129" s="12"/>
      <c r="D129" s="12"/>
      <c r="E129" s="12"/>
      <c r="F129" s="152"/>
      <c r="G129" s="152"/>
      <c r="H129" s="152"/>
      <c r="I129" s="152"/>
      <c r="J129" s="152"/>
      <c r="K129" s="152"/>
      <c r="L129" s="152"/>
      <c r="M129" s="152"/>
      <c r="N129" s="152"/>
      <c r="O129" s="152"/>
      <c r="P129" s="152"/>
      <c r="Q129" s="152"/>
      <c r="R129" s="50"/>
      <c r="S129" s="12"/>
      <c r="T129" s="90"/>
      <c r="U129" s="12"/>
      <c r="V129" s="12"/>
      <c r="W129" s="12"/>
      <c r="X129" s="12"/>
      <c r="Y129" s="12"/>
      <c r="Z129" s="12"/>
      <c r="AA129" s="12"/>
      <c r="AB129" s="12"/>
      <c r="AC129" s="50"/>
      <c r="AD129" s="14"/>
    </row>
    <row r="130" spans="1:30" ht="15" customHeight="1" thickBot="1" x14ac:dyDescent="0.3">
      <c r="A130" s="7"/>
      <c r="B130" s="12"/>
      <c r="C130" s="15"/>
      <c r="D130" s="12"/>
      <c r="E130" s="71"/>
      <c r="F130" s="71"/>
      <c r="G130" s="71"/>
      <c r="H130" s="297"/>
      <c r="I130" s="297"/>
      <c r="J130" s="297"/>
      <c r="K130" s="297"/>
      <c r="L130" s="297"/>
      <c r="M130" s="297"/>
      <c r="N130" s="12"/>
      <c r="O130" s="72"/>
      <c r="P130" s="72"/>
      <c r="Q130" s="72"/>
      <c r="R130" s="72"/>
      <c r="S130" s="12"/>
      <c r="T130" s="12"/>
      <c r="U130" s="12"/>
      <c r="V130" s="12"/>
      <c r="W130" s="12"/>
      <c r="X130" s="12"/>
      <c r="Y130" s="12"/>
      <c r="Z130" s="12"/>
      <c r="AA130" s="12"/>
      <c r="AB130" s="12"/>
      <c r="AC130" s="12"/>
      <c r="AD130" s="44"/>
    </row>
    <row r="131" spans="1:30" ht="18" customHeight="1" thickBot="1" x14ac:dyDescent="0.3">
      <c r="A131" s="298" t="s">
        <v>45</v>
      </c>
      <c r="B131" s="299"/>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300"/>
    </row>
    <row r="132" spans="1:30" ht="15" customHeight="1" x14ac:dyDescent="0.25">
      <c r="A132" s="7"/>
      <c r="B132" s="12"/>
      <c r="C132" s="73"/>
      <c r="D132" s="12"/>
      <c r="E132" s="74"/>
      <c r="F132" s="74"/>
      <c r="G132" s="74"/>
      <c r="H132" s="74"/>
      <c r="I132" s="74"/>
      <c r="J132" s="12"/>
      <c r="K132" s="12"/>
      <c r="L132" s="12"/>
      <c r="M132" s="75"/>
      <c r="N132" s="12"/>
      <c r="O132" s="72"/>
      <c r="P132" s="72"/>
      <c r="Q132" s="72"/>
      <c r="R132" s="72"/>
      <c r="S132" s="12"/>
      <c r="T132" s="76"/>
      <c r="U132" s="76"/>
      <c r="V132" s="76"/>
      <c r="W132" s="12"/>
      <c r="X132" s="12"/>
      <c r="Y132" s="12"/>
      <c r="Z132" s="12"/>
      <c r="AA132" s="12"/>
      <c r="AB132" s="74"/>
      <c r="AC132" s="12"/>
      <c r="AD132" s="14"/>
    </row>
    <row r="133" spans="1:30" ht="15" customHeight="1" x14ac:dyDescent="0.25">
      <c r="A133" s="7"/>
      <c r="B133" s="12"/>
      <c r="C133" s="68" t="s">
        <v>44</v>
      </c>
      <c r="E133" s="12"/>
      <c r="F133" s="74"/>
      <c r="G133" s="74"/>
      <c r="H133" s="74"/>
      <c r="I133" s="74"/>
      <c r="J133" s="12"/>
      <c r="K133" s="77"/>
      <c r="L133" s="77"/>
      <c r="M133" s="77"/>
      <c r="N133" s="77"/>
      <c r="O133" s="72"/>
      <c r="P133" s="72"/>
      <c r="Q133" s="79" t="s">
        <v>12</v>
      </c>
      <c r="R133" s="80" t="s">
        <v>48</v>
      </c>
      <c r="S133" s="76"/>
      <c r="V133" s="78"/>
      <c r="W133" s="78"/>
      <c r="X133" s="78"/>
      <c r="Y133" s="78"/>
      <c r="Z133" s="12"/>
      <c r="AD133" s="14"/>
    </row>
    <row r="134" spans="1:30" ht="15" customHeight="1" x14ac:dyDescent="0.25">
      <c r="A134" s="7"/>
      <c r="B134" s="12"/>
      <c r="C134" s="12"/>
      <c r="D134" s="75"/>
      <c r="E134" s="12"/>
      <c r="F134" s="74"/>
      <c r="G134" s="74"/>
      <c r="H134" s="74"/>
      <c r="I134" s="74"/>
      <c r="J134" s="12"/>
      <c r="K134" s="12"/>
      <c r="L134" s="12"/>
      <c r="M134" s="12"/>
      <c r="N134" s="12"/>
      <c r="O134" s="72"/>
      <c r="P134" s="72"/>
      <c r="Q134" s="81" t="s">
        <v>12</v>
      </c>
      <c r="R134" s="82" t="s">
        <v>46</v>
      </c>
      <c r="S134" s="83"/>
      <c r="T134" s="76"/>
      <c r="U134" s="76"/>
      <c r="V134" s="12"/>
      <c r="W134" s="78"/>
      <c r="X134" s="78"/>
      <c r="Y134" s="78"/>
      <c r="Z134" s="12"/>
      <c r="AD134" s="14"/>
    </row>
    <row r="135" spans="1:30" ht="15" customHeight="1" x14ac:dyDescent="0.25">
      <c r="A135" s="7"/>
      <c r="B135" s="12"/>
      <c r="C135" s="15"/>
      <c r="D135" s="12"/>
      <c r="E135" s="12"/>
      <c r="F135" s="12"/>
      <c r="G135" s="12"/>
      <c r="H135" s="12"/>
      <c r="I135" s="12"/>
      <c r="J135" s="12"/>
      <c r="K135" s="12"/>
      <c r="L135" s="12"/>
      <c r="M135" s="12"/>
      <c r="N135" s="12"/>
      <c r="O135" s="12"/>
      <c r="P135" s="12"/>
      <c r="V135" s="76"/>
      <c r="W135" s="12"/>
      <c r="X135" s="12"/>
      <c r="Y135" s="12"/>
      <c r="Z135" s="12"/>
      <c r="AA135" s="78"/>
      <c r="AB135" s="78"/>
      <c r="AC135" s="12"/>
      <c r="AD135" s="14"/>
    </row>
    <row r="136" spans="1:30" ht="15" customHeight="1" x14ac:dyDescent="0.25">
      <c r="A136" s="7"/>
      <c r="B136" s="12"/>
      <c r="C136" s="15"/>
      <c r="D136" s="12"/>
      <c r="E136" s="12"/>
      <c r="F136" s="12"/>
      <c r="G136" s="12"/>
      <c r="H136" s="12"/>
      <c r="I136" s="12"/>
      <c r="J136" s="12"/>
      <c r="K136" s="12"/>
      <c r="L136" s="12"/>
      <c r="M136" s="12"/>
      <c r="N136" s="12"/>
      <c r="O136" s="12"/>
      <c r="P136" s="12"/>
      <c r="V136" s="76"/>
      <c r="W136" s="12"/>
      <c r="X136" s="12"/>
      <c r="Y136" s="12"/>
      <c r="Z136" s="12"/>
      <c r="AA136" s="78"/>
      <c r="AB136" s="78"/>
      <c r="AC136" s="12"/>
      <c r="AD136" s="14"/>
    </row>
    <row r="137" spans="1:30" ht="15" customHeight="1" x14ac:dyDescent="0.25">
      <c r="A137" s="7"/>
      <c r="B137" s="12"/>
      <c r="C137" s="301" t="s">
        <v>195</v>
      </c>
      <c r="D137" s="301"/>
      <c r="E137" s="301"/>
      <c r="F137" s="301"/>
      <c r="G137" s="301"/>
      <c r="H137" s="301"/>
      <c r="I137" s="301"/>
      <c r="J137" s="301"/>
      <c r="K137" s="301"/>
      <c r="L137" s="301"/>
      <c r="M137" s="301"/>
      <c r="N137" s="12"/>
      <c r="O137" s="12"/>
      <c r="P137" s="12"/>
      <c r="Q137" s="302" t="s">
        <v>196</v>
      </c>
      <c r="R137" s="302"/>
      <c r="S137" s="302"/>
      <c r="T137" s="302"/>
      <c r="U137" s="302"/>
      <c r="V137" s="302"/>
      <c r="W137" s="302"/>
      <c r="X137" s="302"/>
      <c r="Y137" s="302"/>
      <c r="Z137" s="302"/>
      <c r="AA137" s="302"/>
      <c r="AB137" s="302"/>
      <c r="AC137" s="12"/>
      <c r="AD137" s="14"/>
    </row>
    <row r="138" spans="1:30" ht="15" customHeight="1" x14ac:dyDescent="0.25">
      <c r="A138" s="7"/>
      <c r="B138" s="12"/>
      <c r="C138" s="290" t="s">
        <v>129</v>
      </c>
      <c r="D138" s="290"/>
      <c r="E138" s="290"/>
      <c r="F138" s="290"/>
      <c r="G138" s="290"/>
      <c r="H138" s="290"/>
      <c r="I138" s="290"/>
      <c r="J138" s="290"/>
      <c r="K138" s="290"/>
      <c r="L138" s="290"/>
      <c r="M138" s="290"/>
      <c r="N138" s="12"/>
      <c r="O138" s="12"/>
      <c r="P138" s="12"/>
      <c r="Q138" s="291" t="s">
        <v>185</v>
      </c>
      <c r="R138" s="291"/>
      <c r="S138" s="291"/>
      <c r="T138" s="291"/>
      <c r="U138" s="291"/>
      <c r="V138" s="291"/>
      <c r="W138" s="291"/>
      <c r="X138" s="291"/>
      <c r="Y138" s="291"/>
      <c r="Z138" s="291"/>
      <c r="AA138" s="291"/>
      <c r="AB138" s="291"/>
      <c r="AC138" s="12"/>
      <c r="AD138" s="14"/>
    </row>
    <row r="139" spans="1:30" ht="15" customHeight="1" x14ac:dyDescent="0.25">
      <c r="A139" s="7"/>
      <c r="B139" s="12"/>
      <c r="C139" s="292" t="s">
        <v>124</v>
      </c>
      <c r="D139" s="292"/>
      <c r="E139" s="292"/>
      <c r="F139" s="292"/>
      <c r="G139" s="292"/>
      <c r="H139" s="292"/>
      <c r="I139" s="292"/>
      <c r="J139" s="292"/>
      <c r="K139" s="292"/>
      <c r="L139" s="292"/>
      <c r="M139" s="292"/>
      <c r="N139" s="12"/>
      <c r="O139" s="12"/>
      <c r="P139" s="12"/>
      <c r="Q139" s="293" t="s">
        <v>125</v>
      </c>
      <c r="R139" s="293"/>
      <c r="S139" s="293"/>
      <c r="T139" s="293"/>
      <c r="U139" s="293"/>
      <c r="V139" s="293"/>
      <c r="W139" s="293"/>
      <c r="X139" s="293"/>
      <c r="Y139" s="293"/>
      <c r="Z139" s="293"/>
      <c r="AA139" s="293"/>
      <c r="AB139" s="293"/>
      <c r="AC139" s="36"/>
      <c r="AD139" s="14"/>
    </row>
    <row r="140" spans="1:30" ht="15" customHeight="1" x14ac:dyDescent="0.25">
      <c r="A140" s="7"/>
      <c r="B140" s="46"/>
      <c r="C140" s="294" t="s">
        <v>75</v>
      </c>
      <c r="D140" s="294"/>
      <c r="E140" s="294"/>
      <c r="F140" s="294"/>
      <c r="G140" s="294"/>
      <c r="H140" s="294"/>
      <c r="I140" s="294"/>
      <c r="J140" s="294"/>
      <c r="K140" s="294"/>
      <c r="L140" s="294"/>
      <c r="M140" s="294"/>
      <c r="N140" s="46"/>
      <c r="O140" s="46"/>
      <c r="P140" s="46"/>
      <c r="Q140" s="295" t="s">
        <v>75</v>
      </c>
      <c r="R140" s="295"/>
      <c r="S140" s="295"/>
      <c r="T140" s="295"/>
      <c r="U140" s="295"/>
      <c r="V140" s="295"/>
      <c r="W140" s="295"/>
      <c r="X140" s="295"/>
      <c r="Y140" s="295"/>
      <c r="Z140" s="295"/>
      <c r="AA140" s="295"/>
      <c r="AB140" s="295"/>
      <c r="AC140" s="110"/>
      <c r="AD140" s="14"/>
    </row>
    <row r="141" spans="1:30" ht="15" customHeight="1" thickBot="1" x14ac:dyDescent="0.3">
      <c r="A141" s="41"/>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4"/>
    </row>
  </sheetData>
  <mergeCells count="98">
    <mergeCell ref="B20:N20"/>
    <mergeCell ref="Q20:AC20"/>
    <mergeCell ref="B2:AC5"/>
    <mergeCell ref="H7:K7"/>
    <mergeCell ref="X7:AB7"/>
    <mergeCell ref="H9:K9"/>
    <mergeCell ref="L11:N11"/>
    <mergeCell ref="B22:H22"/>
    <mergeCell ref="I22:M22"/>
    <mergeCell ref="Q22:W22"/>
    <mergeCell ref="X22:AB22"/>
    <mergeCell ref="H23:K23"/>
    <mergeCell ref="W23:Z23"/>
    <mergeCell ref="AB27:AC27"/>
    <mergeCell ref="F24:N24"/>
    <mergeCell ref="U24:AC24"/>
    <mergeCell ref="B25:N25"/>
    <mergeCell ref="Q25:AC25"/>
    <mergeCell ref="E26:N26"/>
    <mergeCell ref="T26:AC26"/>
    <mergeCell ref="F27:H27"/>
    <mergeCell ref="I27:L27"/>
    <mergeCell ref="M27:N27"/>
    <mergeCell ref="U27:W27"/>
    <mergeCell ref="X27:AA27"/>
    <mergeCell ref="D28:N28"/>
    <mergeCell ref="S28:AC28"/>
    <mergeCell ref="F29:K29"/>
    <mergeCell ref="M29:N29"/>
    <mergeCell ref="U29:Z29"/>
    <mergeCell ref="AB29:AC29"/>
    <mergeCell ref="H30:I30"/>
    <mergeCell ref="M30:N30"/>
    <mergeCell ref="W30:Y30"/>
    <mergeCell ref="AB30:AC30"/>
    <mergeCell ref="G31:H31"/>
    <mergeCell ref="K31:N31"/>
    <mergeCell ref="V31:W31"/>
    <mergeCell ref="Z31:AC31"/>
    <mergeCell ref="H32:M32"/>
    <mergeCell ref="B34:N34"/>
    <mergeCell ref="Q34:AC34"/>
    <mergeCell ref="B35:H35"/>
    <mergeCell ref="K35:N35"/>
    <mergeCell ref="Q35:W35"/>
    <mergeCell ref="Z35:AC35"/>
    <mergeCell ref="E68:L68"/>
    <mergeCell ref="T68:AA68"/>
    <mergeCell ref="A37:AD37"/>
    <mergeCell ref="B38:N52"/>
    <mergeCell ref="Q38:AC52"/>
    <mergeCell ref="B54:J54"/>
    <mergeCell ref="L54:N54"/>
    <mergeCell ref="Q54:Y54"/>
    <mergeCell ref="AA54:AC54"/>
    <mergeCell ref="A56:AD56"/>
    <mergeCell ref="B60:N66"/>
    <mergeCell ref="Q60:AC66"/>
    <mergeCell ref="E67:L67"/>
    <mergeCell ref="T67:AA67"/>
    <mergeCell ref="R106:Z108"/>
    <mergeCell ref="AA106:AC108"/>
    <mergeCell ref="L108:P108"/>
    <mergeCell ref="A72:AD72"/>
    <mergeCell ref="D79:P79"/>
    <mergeCell ref="D80:Q80"/>
    <mergeCell ref="D82:Q82"/>
    <mergeCell ref="R88:Z90"/>
    <mergeCell ref="AA88:AC90"/>
    <mergeCell ref="AA95:AC95"/>
    <mergeCell ref="AA96:AC96"/>
    <mergeCell ref="AA97:AC97"/>
    <mergeCell ref="M103:P103"/>
    <mergeCell ref="Q103:U103"/>
    <mergeCell ref="G125:P125"/>
    <mergeCell ref="M113:N113"/>
    <mergeCell ref="AB113:AC113"/>
    <mergeCell ref="AB114:AC114"/>
    <mergeCell ref="J115:K115"/>
    <mergeCell ref="J116:K116"/>
    <mergeCell ref="M116:N116"/>
    <mergeCell ref="M117:N117"/>
    <mergeCell ref="G120:P120"/>
    <mergeCell ref="G121:P121"/>
    <mergeCell ref="F122:Q122"/>
    <mergeCell ref="H124:M124"/>
    <mergeCell ref="F126:Q126"/>
    <mergeCell ref="F127:Q127"/>
    <mergeCell ref="H130:M130"/>
    <mergeCell ref="A131:AD131"/>
    <mergeCell ref="C137:M137"/>
    <mergeCell ref="Q137:AB137"/>
    <mergeCell ref="C138:M138"/>
    <mergeCell ref="Q138:AB138"/>
    <mergeCell ref="C139:M139"/>
    <mergeCell ref="Q139:AB139"/>
    <mergeCell ref="C140:M140"/>
    <mergeCell ref="Q140:AB140"/>
  </mergeCells>
  <printOptions horizontalCentered="1"/>
  <pageMargins left="0" right="0" top="0.25" bottom="1.5" header="0.118110236220472" footer="0.118110236220472"/>
  <pageSetup paperSize="5" scale="81" fitToHeight="2" orientation="portrait" r:id="rId1"/>
  <headerFooter differentOddEven="1"/>
  <rowBreaks count="1" manualBreakCount="1">
    <brk id="71"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4"/>
  <sheetViews>
    <sheetView topLeftCell="A13" zoomScale="80" zoomScaleNormal="80" zoomScaleSheetLayoutView="80" workbookViewId="0">
      <selection activeCell="M3" sqref="M3"/>
    </sheetView>
  </sheetViews>
  <sheetFormatPr defaultRowHeight="18" customHeight="1" x14ac:dyDescent="0.25"/>
  <cols>
    <col min="1" max="1" width="15.5703125" style="137" customWidth="1"/>
    <col min="2" max="3" width="9.140625" style="137"/>
    <col min="4" max="4" width="2.7109375" style="137" customWidth="1"/>
    <col min="5" max="7" width="9.140625" style="137"/>
    <col min="8" max="8" width="2.7109375" style="137" customWidth="1"/>
    <col min="9" max="9" width="12.85546875" style="137" customWidth="1"/>
    <col min="10" max="11" width="9.140625" style="137"/>
    <col min="12" max="12" width="6.7109375" style="137" customWidth="1"/>
    <col min="13" max="13" width="2.7109375" style="137" customWidth="1"/>
    <col min="14" max="16384" width="9.140625" style="137"/>
  </cols>
  <sheetData>
    <row r="1" spans="1:17" ht="18" customHeight="1" x14ac:dyDescent="0.25">
      <c r="A1" s="252"/>
      <c r="B1" s="253"/>
      <c r="C1" s="253"/>
      <c r="D1" s="253"/>
      <c r="E1" s="253"/>
      <c r="F1" s="253"/>
      <c r="G1" s="253"/>
      <c r="H1" s="253"/>
      <c r="I1" s="253"/>
      <c r="J1" s="253"/>
      <c r="K1" s="253"/>
      <c r="L1" s="253"/>
      <c r="M1" s="254"/>
    </row>
    <row r="2" spans="1:17" ht="18" customHeight="1" x14ac:dyDescent="0.25">
      <c r="A2" s="255"/>
      <c r="B2" s="138"/>
      <c r="C2" s="138"/>
      <c r="D2" s="138"/>
      <c r="E2" s="138"/>
      <c r="F2" s="138"/>
      <c r="G2" s="138"/>
      <c r="H2" s="138"/>
      <c r="I2" s="138"/>
      <c r="J2" s="138"/>
      <c r="K2" s="138"/>
      <c r="L2" s="138"/>
      <c r="M2" s="256"/>
    </row>
    <row r="3" spans="1:17" ht="18" customHeight="1" x14ac:dyDescent="0.25">
      <c r="A3" s="255"/>
      <c r="B3" s="138"/>
      <c r="C3" s="138"/>
      <c r="D3" s="138"/>
      <c r="E3" s="138"/>
      <c r="F3" s="138"/>
      <c r="G3" s="138"/>
      <c r="H3" s="138"/>
      <c r="I3" s="138"/>
      <c r="J3" s="138"/>
      <c r="K3" s="138"/>
      <c r="L3" s="138"/>
      <c r="M3" s="256"/>
    </row>
    <row r="4" spans="1:17" ht="18" customHeight="1" x14ac:dyDescent="0.25">
      <c r="A4" s="360" t="s">
        <v>153</v>
      </c>
      <c r="B4" s="361"/>
      <c r="C4" s="361"/>
      <c r="D4" s="361"/>
      <c r="E4" s="361"/>
      <c r="F4" s="361"/>
      <c r="G4" s="361"/>
      <c r="H4" s="361"/>
      <c r="I4" s="361"/>
      <c r="J4" s="361"/>
      <c r="K4" s="361"/>
      <c r="L4" s="361"/>
      <c r="M4" s="362"/>
      <c r="N4" s="248"/>
      <c r="O4" s="248"/>
      <c r="P4" s="248"/>
    </row>
    <row r="5" spans="1:17" ht="18" customHeight="1" x14ac:dyDescent="0.25">
      <c r="A5" s="363" t="s">
        <v>188</v>
      </c>
      <c r="B5" s="364"/>
      <c r="C5" s="364"/>
      <c r="D5" s="364"/>
      <c r="E5" s="364"/>
      <c r="F5" s="364"/>
      <c r="G5" s="364"/>
      <c r="H5" s="364"/>
      <c r="I5" s="364"/>
      <c r="J5" s="364"/>
      <c r="K5" s="364"/>
      <c r="L5" s="364"/>
      <c r="M5" s="365"/>
      <c r="N5" s="249"/>
      <c r="O5" s="249"/>
      <c r="P5" s="249"/>
      <c r="Q5" s="249"/>
    </row>
    <row r="6" spans="1:17" ht="18" customHeight="1" x14ac:dyDescent="0.25">
      <c r="A6" s="366" t="s">
        <v>189</v>
      </c>
      <c r="B6" s="367"/>
      <c r="C6" s="367"/>
      <c r="D6" s="367"/>
      <c r="E6" s="367"/>
      <c r="F6" s="367"/>
      <c r="G6" s="367"/>
      <c r="H6" s="367"/>
      <c r="I6" s="367"/>
      <c r="J6" s="367"/>
      <c r="K6" s="367"/>
      <c r="L6" s="367"/>
      <c r="M6" s="368"/>
      <c r="N6" s="250"/>
      <c r="O6" s="250"/>
      <c r="P6" s="250"/>
      <c r="Q6" s="250"/>
    </row>
    <row r="7" spans="1:17" ht="18" customHeight="1" x14ac:dyDescent="0.25">
      <c r="A7" s="369" t="s">
        <v>190</v>
      </c>
      <c r="B7" s="370"/>
      <c r="C7" s="370"/>
      <c r="D7" s="370"/>
      <c r="E7" s="370"/>
      <c r="F7" s="370"/>
      <c r="G7" s="370"/>
      <c r="H7" s="370"/>
      <c r="I7" s="370"/>
      <c r="J7" s="370"/>
      <c r="K7" s="370"/>
      <c r="L7" s="370"/>
      <c r="M7" s="371"/>
      <c r="N7" s="251"/>
      <c r="O7" s="251"/>
      <c r="P7" s="251"/>
      <c r="Q7" s="251"/>
    </row>
    <row r="8" spans="1:17" ht="18" customHeight="1" x14ac:dyDescent="0.25">
      <c r="A8" s="255"/>
      <c r="B8" s="138"/>
      <c r="C8" s="138"/>
      <c r="D8" s="138"/>
      <c r="E8" s="138"/>
      <c r="F8" s="138"/>
      <c r="G8" s="138"/>
      <c r="H8" s="138"/>
      <c r="I8" s="138"/>
      <c r="J8" s="138"/>
      <c r="K8" s="138"/>
      <c r="L8" s="138"/>
      <c r="M8" s="256"/>
    </row>
    <row r="9" spans="1:17" ht="18" customHeight="1" x14ac:dyDescent="0.25">
      <c r="A9" s="376" t="s">
        <v>95</v>
      </c>
      <c r="B9" s="377"/>
      <c r="C9" s="377"/>
      <c r="D9" s="377"/>
      <c r="E9" s="377"/>
      <c r="F9" s="377"/>
      <c r="G9" s="377"/>
      <c r="H9" s="377"/>
      <c r="I9" s="377"/>
      <c r="J9" s="377"/>
      <c r="K9" s="377"/>
      <c r="L9" s="377"/>
      <c r="M9" s="378"/>
    </row>
    <row r="10" spans="1:17" ht="18" customHeight="1" x14ac:dyDescent="0.25">
      <c r="A10" s="255"/>
      <c r="B10" s="138"/>
      <c r="C10" s="138"/>
      <c r="D10" s="138"/>
      <c r="E10" s="138"/>
      <c r="F10" s="138"/>
      <c r="G10" s="138"/>
      <c r="H10" s="138"/>
      <c r="I10" s="138"/>
      <c r="J10" s="138"/>
      <c r="K10" s="138"/>
      <c r="L10" s="138"/>
      <c r="M10" s="256"/>
    </row>
    <row r="11" spans="1:17" ht="18" customHeight="1" x14ac:dyDescent="0.25">
      <c r="A11" s="379" t="s">
        <v>126</v>
      </c>
      <c r="B11" s="380"/>
      <c r="C11" s="380"/>
      <c r="D11" s="380"/>
      <c r="E11" s="380"/>
      <c r="F11" s="380"/>
      <c r="G11" s="380"/>
      <c r="H11" s="380"/>
      <c r="I11" s="380"/>
      <c r="J11" s="380"/>
      <c r="K11" s="380"/>
      <c r="L11" s="380"/>
      <c r="M11" s="381"/>
    </row>
    <row r="12" spans="1:17" ht="18" customHeight="1" x14ac:dyDescent="0.25">
      <c r="A12" s="382" t="s">
        <v>142</v>
      </c>
      <c r="B12" s="383"/>
      <c r="C12" s="383"/>
      <c r="D12" s="383"/>
      <c r="E12" s="383"/>
      <c r="F12" s="383"/>
      <c r="G12" s="383"/>
      <c r="H12" s="383"/>
      <c r="I12" s="383"/>
      <c r="J12" s="383"/>
      <c r="K12" s="383"/>
      <c r="L12" s="383"/>
      <c r="M12" s="384"/>
    </row>
    <row r="13" spans="1:17" ht="18" customHeight="1" x14ac:dyDescent="0.25">
      <c r="A13" s="255"/>
      <c r="B13" s="138"/>
      <c r="C13" s="138"/>
      <c r="D13" s="138"/>
      <c r="E13" s="138"/>
      <c r="F13" s="138"/>
      <c r="G13" s="138"/>
      <c r="H13" s="138"/>
      <c r="I13" s="138"/>
      <c r="J13" s="138"/>
      <c r="K13" s="138"/>
      <c r="L13" s="138"/>
      <c r="M13" s="256"/>
    </row>
    <row r="14" spans="1:17" ht="18" customHeight="1" x14ac:dyDescent="0.25">
      <c r="A14" s="373" t="s">
        <v>127</v>
      </c>
      <c r="B14" s="374"/>
      <c r="C14" s="374"/>
      <c r="D14" s="374"/>
      <c r="E14" s="374"/>
      <c r="F14" s="374"/>
      <c r="G14" s="374"/>
      <c r="H14" s="374"/>
      <c r="I14" s="374"/>
      <c r="J14" s="374"/>
      <c r="K14" s="374"/>
      <c r="L14" s="374"/>
      <c r="M14" s="375"/>
    </row>
    <row r="15" spans="1:17" ht="18" customHeight="1" x14ac:dyDescent="0.25">
      <c r="A15" s="373"/>
      <c r="B15" s="374"/>
      <c r="C15" s="374"/>
      <c r="D15" s="374"/>
      <c r="E15" s="374"/>
      <c r="F15" s="374"/>
      <c r="G15" s="374"/>
      <c r="H15" s="374"/>
      <c r="I15" s="374"/>
      <c r="J15" s="374"/>
      <c r="K15" s="374"/>
      <c r="L15" s="374"/>
      <c r="M15" s="375"/>
    </row>
    <row r="16" spans="1:17" ht="18" customHeight="1" x14ac:dyDescent="0.25">
      <c r="A16" s="373"/>
      <c r="B16" s="374"/>
      <c r="C16" s="374"/>
      <c r="D16" s="374"/>
      <c r="E16" s="374"/>
      <c r="F16" s="374"/>
      <c r="G16" s="374"/>
      <c r="H16" s="374"/>
      <c r="I16" s="374"/>
      <c r="J16" s="374"/>
      <c r="K16" s="374"/>
      <c r="L16" s="374"/>
      <c r="M16" s="375"/>
    </row>
    <row r="17" spans="1:13" ht="18" customHeight="1" x14ac:dyDescent="0.25">
      <c r="A17" s="373"/>
      <c r="B17" s="374"/>
      <c r="C17" s="374"/>
      <c r="D17" s="374"/>
      <c r="E17" s="374"/>
      <c r="F17" s="374"/>
      <c r="G17" s="374"/>
      <c r="H17" s="374"/>
      <c r="I17" s="374"/>
      <c r="J17" s="374"/>
      <c r="K17" s="374"/>
      <c r="L17" s="374"/>
      <c r="M17" s="375"/>
    </row>
    <row r="18" spans="1:13" ht="27.75" customHeight="1" x14ac:dyDescent="0.25">
      <c r="A18" s="373"/>
      <c r="B18" s="374"/>
      <c r="C18" s="374"/>
      <c r="D18" s="374"/>
      <c r="E18" s="374"/>
      <c r="F18" s="374"/>
      <c r="G18" s="374"/>
      <c r="H18" s="374"/>
      <c r="I18" s="374"/>
      <c r="J18" s="374"/>
      <c r="K18" s="374"/>
      <c r="L18" s="374"/>
      <c r="M18" s="375"/>
    </row>
    <row r="19" spans="1:13" ht="18" customHeight="1" x14ac:dyDescent="0.25">
      <c r="A19" s="259"/>
      <c r="B19" s="139"/>
      <c r="C19" s="139"/>
      <c r="D19" s="139"/>
      <c r="E19" s="139"/>
      <c r="F19" s="139"/>
      <c r="G19" s="139"/>
      <c r="H19" s="139"/>
      <c r="I19" s="139"/>
      <c r="J19" s="139"/>
      <c r="K19" s="139"/>
      <c r="L19" s="139"/>
      <c r="M19" s="260"/>
    </row>
    <row r="20" spans="1:13" ht="18" customHeight="1" x14ac:dyDescent="0.25">
      <c r="A20" s="261"/>
      <c r="B20" s="140"/>
      <c r="C20" s="140"/>
      <c r="D20" s="140"/>
      <c r="E20" s="140"/>
      <c r="F20" s="140"/>
      <c r="G20" s="385"/>
      <c r="H20" s="385"/>
      <c r="I20" s="385"/>
      <c r="J20" s="385"/>
      <c r="K20" s="385"/>
      <c r="L20" s="385"/>
      <c r="M20" s="262"/>
    </row>
    <row r="21" spans="1:13" ht="18" customHeight="1" x14ac:dyDescent="0.25">
      <c r="A21" s="261"/>
      <c r="B21" s="140"/>
      <c r="C21" s="140"/>
      <c r="D21" s="140"/>
      <c r="E21" s="140"/>
      <c r="F21" s="140"/>
      <c r="G21" s="372" t="s">
        <v>96</v>
      </c>
      <c r="H21" s="372"/>
      <c r="I21" s="372"/>
      <c r="J21" s="372"/>
      <c r="K21" s="372"/>
      <c r="L21" s="372"/>
      <c r="M21" s="262"/>
    </row>
    <row r="22" spans="1:13" ht="18" customHeight="1" x14ac:dyDescent="0.25">
      <c r="A22" s="261"/>
      <c r="B22" s="140"/>
      <c r="C22" s="140"/>
      <c r="D22" s="140"/>
      <c r="E22" s="140"/>
      <c r="F22" s="140"/>
      <c r="G22" s="141"/>
      <c r="H22" s="141"/>
      <c r="I22" s="141"/>
      <c r="J22" s="141"/>
      <c r="K22" s="141"/>
      <c r="L22" s="141"/>
      <c r="M22" s="263"/>
    </row>
    <row r="23" spans="1:13" ht="18" customHeight="1" x14ac:dyDescent="0.25">
      <c r="A23" s="264" t="s">
        <v>29</v>
      </c>
      <c r="B23" s="142"/>
      <c r="C23" s="142"/>
      <c r="D23" s="142"/>
      <c r="E23" s="143"/>
      <c r="F23" s="138"/>
      <c r="G23" s="138"/>
      <c r="H23" s="144" t="s">
        <v>119</v>
      </c>
      <c r="I23" s="145"/>
      <c r="J23" s="145"/>
      <c r="K23" s="142"/>
      <c r="L23" s="142"/>
      <c r="M23" s="262"/>
    </row>
    <row r="24" spans="1:13" ht="18" customHeight="1" x14ac:dyDescent="0.25">
      <c r="A24" s="264" t="s">
        <v>36</v>
      </c>
      <c r="B24" s="146"/>
      <c r="C24" s="146"/>
      <c r="D24" s="146"/>
      <c r="E24" s="147"/>
      <c r="F24" s="138"/>
      <c r="G24" s="138"/>
      <c r="H24" s="144" t="s">
        <v>118</v>
      </c>
      <c r="I24" s="145"/>
      <c r="J24" s="145"/>
      <c r="K24" s="142"/>
      <c r="L24" s="142"/>
      <c r="M24" s="262"/>
    </row>
    <row r="25" spans="1:13" ht="18" customHeight="1" x14ac:dyDescent="0.25">
      <c r="A25" s="264" t="s">
        <v>28</v>
      </c>
      <c r="B25" s="146"/>
      <c r="C25" s="146"/>
      <c r="D25" s="146"/>
      <c r="E25" s="147"/>
      <c r="F25" s="138"/>
      <c r="G25" s="138"/>
      <c r="H25" s="144" t="s">
        <v>27</v>
      </c>
      <c r="I25" s="145"/>
      <c r="J25" s="145"/>
      <c r="K25" s="142"/>
      <c r="L25" s="142"/>
      <c r="M25" s="262"/>
    </row>
    <row r="26" spans="1:13" ht="18" customHeight="1" x14ac:dyDescent="0.25">
      <c r="A26" s="267"/>
      <c r="B26" s="142"/>
      <c r="C26" s="142"/>
      <c r="D26" s="142"/>
      <c r="E26" s="142"/>
      <c r="F26" s="142"/>
      <c r="G26" s="142"/>
      <c r="H26" s="142"/>
      <c r="I26" s="143"/>
      <c r="J26" s="142"/>
      <c r="K26" s="142"/>
      <c r="L26" s="142"/>
      <c r="M26" s="266"/>
    </row>
    <row r="27" spans="1:13" ht="18" customHeight="1" x14ac:dyDescent="0.25">
      <c r="A27" s="148"/>
      <c r="B27" s="148"/>
      <c r="C27" s="148"/>
      <c r="D27" s="148"/>
      <c r="E27" s="148"/>
      <c r="F27" s="148"/>
      <c r="G27" s="148"/>
      <c r="H27" s="148"/>
      <c r="I27" s="148"/>
      <c r="J27" s="148"/>
      <c r="K27" s="148"/>
      <c r="L27" s="148"/>
      <c r="M27" s="148"/>
    </row>
    <row r="28" spans="1:13" ht="18" customHeight="1" x14ac:dyDescent="0.25">
      <c r="A28" s="140"/>
      <c r="B28" s="140"/>
      <c r="C28" s="140"/>
      <c r="D28" s="140"/>
      <c r="E28" s="140"/>
      <c r="F28" s="140"/>
      <c r="G28" s="140"/>
      <c r="H28" s="140"/>
      <c r="I28" s="140"/>
      <c r="J28" s="140"/>
      <c r="K28" s="140"/>
      <c r="L28" s="140"/>
      <c r="M28" s="140"/>
    </row>
    <row r="29" spans="1:13" ht="18" customHeight="1" x14ac:dyDescent="0.25">
      <c r="A29" s="268"/>
      <c r="B29" s="268"/>
      <c r="C29" s="268"/>
      <c r="D29" s="268"/>
      <c r="E29" s="268"/>
      <c r="F29" s="268"/>
      <c r="G29" s="268"/>
      <c r="H29" s="268"/>
      <c r="I29" s="268"/>
      <c r="J29" s="268"/>
      <c r="K29" s="268"/>
      <c r="L29" s="268"/>
      <c r="M29" s="268"/>
    </row>
    <row r="30" spans="1:13" ht="18" customHeight="1" x14ac:dyDescent="0.25">
      <c r="A30" s="255"/>
      <c r="B30" s="138"/>
      <c r="C30" s="138"/>
      <c r="D30" s="138"/>
      <c r="E30" s="138"/>
      <c r="F30" s="138"/>
      <c r="G30" s="138"/>
      <c r="H30" s="138"/>
      <c r="I30" s="138"/>
      <c r="J30" s="138"/>
      <c r="K30" s="138"/>
      <c r="L30" s="138"/>
      <c r="M30" s="256"/>
    </row>
    <row r="31" spans="1:13" ht="18" customHeight="1" x14ac:dyDescent="0.25">
      <c r="A31" s="255"/>
      <c r="B31" s="138"/>
      <c r="C31" s="138"/>
      <c r="D31" s="138"/>
      <c r="E31" s="138"/>
      <c r="F31" s="138"/>
      <c r="G31" s="138"/>
      <c r="H31" s="138"/>
      <c r="I31" s="138"/>
      <c r="J31" s="138"/>
      <c r="K31" s="138"/>
      <c r="L31" s="138"/>
      <c r="M31" s="256"/>
    </row>
    <row r="32" spans="1:13" ht="18" customHeight="1" x14ac:dyDescent="0.25">
      <c r="A32" s="255"/>
      <c r="B32" s="138"/>
      <c r="C32" s="138"/>
      <c r="D32" s="138"/>
      <c r="E32" s="138"/>
      <c r="F32" s="138"/>
      <c r="G32" s="138"/>
      <c r="H32" s="138"/>
      <c r="I32" s="138"/>
      <c r="J32" s="138"/>
      <c r="K32" s="138"/>
      <c r="L32" s="138"/>
      <c r="M32" s="256"/>
    </row>
    <row r="33" spans="1:13" ht="18" customHeight="1" x14ac:dyDescent="0.25">
      <c r="A33" s="360" t="s">
        <v>153</v>
      </c>
      <c r="B33" s="361"/>
      <c r="C33" s="361"/>
      <c r="D33" s="361"/>
      <c r="E33" s="361"/>
      <c r="F33" s="361"/>
      <c r="G33" s="361"/>
      <c r="H33" s="361"/>
      <c r="I33" s="361"/>
      <c r="J33" s="361"/>
      <c r="K33" s="361"/>
      <c r="L33" s="361"/>
      <c r="M33" s="362"/>
    </row>
    <row r="34" spans="1:13" ht="18" customHeight="1" x14ac:dyDescent="0.25">
      <c r="A34" s="363" t="s">
        <v>188</v>
      </c>
      <c r="B34" s="364"/>
      <c r="C34" s="364"/>
      <c r="D34" s="364"/>
      <c r="E34" s="364"/>
      <c r="F34" s="364"/>
      <c r="G34" s="364"/>
      <c r="H34" s="364"/>
      <c r="I34" s="364"/>
      <c r="J34" s="364"/>
      <c r="K34" s="364"/>
      <c r="L34" s="364"/>
      <c r="M34" s="365"/>
    </row>
    <row r="35" spans="1:13" ht="18" customHeight="1" x14ac:dyDescent="0.25">
      <c r="A35" s="366" t="s">
        <v>189</v>
      </c>
      <c r="B35" s="367"/>
      <c r="C35" s="367"/>
      <c r="D35" s="367"/>
      <c r="E35" s="367"/>
      <c r="F35" s="367"/>
      <c r="G35" s="367"/>
      <c r="H35" s="367"/>
      <c r="I35" s="367"/>
      <c r="J35" s="367"/>
      <c r="K35" s="367"/>
      <c r="L35" s="367"/>
      <c r="M35" s="368"/>
    </row>
    <row r="36" spans="1:13" ht="18" customHeight="1" x14ac:dyDescent="0.25">
      <c r="A36" s="369" t="s">
        <v>190</v>
      </c>
      <c r="B36" s="370"/>
      <c r="C36" s="370"/>
      <c r="D36" s="370"/>
      <c r="E36" s="370"/>
      <c r="F36" s="370"/>
      <c r="G36" s="370"/>
      <c r="H36" s="370"/>
      <c r="I36" s="370"/>
      <c r="J36" s="370"/>
      <c r="K36" s="370"/>
      <c r="L36" s="370"/>
      <c r="M36" s="371"/>
    </row>
    <row r="37" spans="1:13" ht="18" customHeight="1" x14ac:dyDescent="0.25">
      <c r="A37" s="257"/>
      <c r="B37" s="247"/>
      <c r="C37" s="247"/>
      <c r="D37" s="247"/>
      <c r="E37" s="247"/>
      <c r="F37" s="247"/>
      <c r="G37" s="247"/>
      <c r="H37" s="247"/>
      <c r="I37" s="247"/>
      <c r="J37" s="247"/>
      <c r="K37" s="247"/>
      <c r="L37" s="247"/>
      <c r="M37" s="258"/>
    </row>
    <row r="38" spans="1:13" ht="18" customHeight="1" x14ac:dyDescent="0.25">
      <c r="A38" s="376" t="s">
        <v>95</v>
      </c>
      <c r="B38" s="377"/>
      <c r="C38" s="377"/>
      <c r="D38" s="377"/>
      <c r="E38" s="377"/>
      <c r="F38" s="377"/>
      <c r="G38" s="377"/>
      <c r="H38" s="377"/>
      <c r="I38" s="377"/>
      <c r="J38" s="377"/>
      <c r="K38" s="377"/>
      <c r="L38" s="377"/>
      <c r="M38" s="378"/>
    </row>
    <row r="39" spans="1:13" ht="18" customHeight="1" x14ac:dyDescent="0.25">
      <c r="A39" s="255"/>
      <c r="B39" s="138"/>
      <c r="C39" s="138"/>
      <c r="D39" s="138"/>
      <c r="E39" s="138"/>
      <c r="F39" s="138"/>
      <c r="G39" s="138"/>
      <c r="H39" s="138"/>
      <c r="I39" s="138"/>
      <c r="J39" s="138"/>
      <c r="K39" s="138"/>
      <c r="L39" s="138"/>
      <c r="M39" s="256"/>
    </row>
    <row r="40" spans="1:13" ht="18" customHeight="1" x14ac:dyDescent="0.25">
      <c r="A40" s="379" t="s">
        <v>126</v>
      </c>
      <c r="B40" s="380"/>
      <c r="C40" s="380"/>
      <c r="D40" s="380"/>
      <c r="E40" s="380"/>
      <c r="F40" s="380"/>
      <c r="G40" s="380"/>
      <c r="H40" s="380"/>
      <c r="I40" s="380"/>
      <c r="J40" s="380"/>
      <c r="K40" s="380"/>
      <c r="L40" s="380"/>
      <c r="M40" s="381"/>
    </row>
    <row r="41" spans="1:13" ht="18" customHeight="1" x14ac:dyDescent="0.25">
      <c r="A41" s="382" t="s">
        <v>142</v>
      </c>
      <c r="B41" s="383"/>
      <c r="C41" s="383"/>
      <c r="D41" s="383"/>
      <c r="E41" s="383"/>
      <c r="F41" s="383"/>
      <c r="G41" s="383"/>
      <c r="H41" s="383"/>
      <c r="I41" s="383"/>
      <c r="J41" s="383"/>
      <c r="K41" s="383"/>
      <c r="L41" s="383"/>
      <c r="M41" s="384"/>
    </row>
    <row r="42" spans="1:13" ht="18" customHeight="1" x14ac:dyDescent="0.25">
      <c r="A42" s="255"/>
      <c r="B42" s="138"/>
      <c r="C42" s="138"/>
      <c r="D42" s="138"/>
      <c r="E42" s="138"/>
      <c r="F42" s="138"/>
      <c r="G42" s="138"/>
      <c r="H42" s="138"/>
      <c r="I42" s="138"/>
      <c r="J42" s="138"/>
      <c r="K42" s="138"/>
      <c r="L42" s="138"/>
      <c r="M42" s="256"/>
    </row>
    <row r="43" spans="1:13" ht="18" customHeight="1" x14ac:dyDescent="0.25">
      <c r="A43" s="373" t="s">
        <v>127</v>
      </c>
      <c r="B43" s="374"/>
      <c r="C43" s="374"/>
      <c r="D43" s="374"/>
      <c r="E43" s="374"/>
      <c r="F43" s="374"/>
      <c r="G43" s="374"/>
      <c r="H43" s="374"/>
      <c r="I43" s="374"/>
      <c r="J43" s="374"/>
      <c r="K43" s="374"/>
      <c r="L43" s="374"/>
      <c r="M43" s="375"/>
    </row>
    <row r="44" spans="1:13" ht="18" customHeight="1" x14ac:dyDescent="0.25">
      <c r="A44" s="373"/>
      <c r="B44" s="374"/>
      <c r="C44" s="374"/>
      <c r="D44" s="374"/>
      <c r="E44" s="374"/>
      <c r="F44" s="374"/>
      <c r="G44" s="374"/>
      <c r="H44" s="374"/>
      <c r="I44" s="374"/>
      <c r="J44" s="374"/>
      <c r="K44" s="374"/>
      <c r="L44" s="374"/>
      <c r="M44" s="375"/>
    </row>
    <row r="45" spans="1:13" ht="18" customHeight="1" x14ac:dyDescent="0.25">
      <c r="A45" s="373"/>
      <c r="B45" s="374"/>
      <c r="C45" s="374"/>
      <c r="D45" s="374"/>
      <c r="E45" s="374"/>
      <c r="F45" s="374"/>
      <c r="G45" s="374"/>
      <c r="H45" s="374"/>
      <c r="I45" s="374"/>
      <c r="J45" s="374"/>
      <c r="K45" s="374"/>
      <c r="L45" s="374"/>
      <c r="M45" s="375"/>
    </row>
    <row r="46" spans="1:13" ht="18" customHeight="1" x14ac:dyDescent="0.25">
      <c r="A46" s="373"/>
      <c r="B46" s="374"/>
      <c r="C46" s="374"/>
      <c r="D46" s="374"/>
      <c r="E46" s="374"/>
      <c r="F46" s="374"/>
      <c r="G46" s="374"/>
      <c r="H46" s="374"/>
      <c r="I46" s="374"/>
      <c r="J46" s="374"/>
      <c r="K46" s="374"/>
      <c r="L46" s="374"/>
      <c r="M46" s="375"/>
    </row>
    <row r="47" spans="1:13" ht="27.75" customHeight="1" x14ac:dyDescent="0.25">
      <c r="A47" s="373"/>
      <c r="B47" s="374"/>
      <c r="C47" s="374"/>
      <c r="D47" s="374"/>
      <c r="E47" s="374"/>
      <c r="F47" s="374"/>
      <c r="G47" s="374"/>
      <c r="H47" s="374"/>
      <c r="I47" s="374"/>
      <c r="J47" s="374"/>
      <c r="K47" s="374"/>
      <c r="L47" s="374"/>
      <c r="M47" s="375"/>
    </row>
    <row r="48" spans="1:13" ht="18" customHeight="1" x14ac:dyDescent="0.25">
      <c r="A48" s="261"/>
      <c r="B48" s="140"/>
      <c r="C48" s="140"/>
      <c r="D48" s="140"/>
      <c r="E48" s="140"/>
      <c r="F48" s="140"/>
      <c r="G48" s="385"/>
      <c r="H48" s="385"/>
      <c r="I48" s="385"/>
      <c r="J48" s="385"/>
      <c r="K48" s="385"/>
      <c r="L48" s="385"/>
      <c r="M48" s="262"/>
    </row>
    <row r="49" spans="1:13" ht="18" customHeight="1" x14ac:dyDescent="0.25">
      <c r="A49" s="261"/>
      <c r="B49" s="140"/>
      <c r="C49" s="140"/>
      <c r="D49" s="140"/>
      <c r="E49" s="140"/>
      <c r="F49" s="140"/>
      <c r="G49" s="372" t="s">
        <v>96</v>
      </c>
      <c r="H49" s="372"/>
      <c r="I49" s="372"/>
      <c r="J49" s="372"/>
      <c r="K49" s="372"/>
      <c r="L49" s="372"/>
      <c r="M49" s="262"/>
    </row>
    <row r="50" spans="1:13" ht="18" customHeight="1" x14ac:dyDescent="0.25">
      <c r="A50" s="261"/>
      <c r="B50" s="140"/>
      <c r="C50" s="140"/>
      <c r="D50" s="140"/>
      <c r="E50" s="140"/>
      <c r="F50" s="140"/>
      <c r="G50" s="141"/>
      <c r="H50" s="141"/>
      <c r="I50" s="141"/>
      <c r="J50" s="141"/>
      <c r="K50" s="141"/>
      <c r="L50" s="141"/>
      <c r="M50" s="263"/>
    </row>
    <row r="51" spans="1:13" ht="18" customHeight="1" x14ac:dyDescent="0.25">
      <c r="A51" s="264" t="s">
        <v>29</v>
      </c>
      <c r="B51" s="142"/>
      <c r="C51" s="142"/>
      <c r="D51" s="142"/>
      <c r="E51" s="143"/>
      <c r="F51" s="138"/>
      <c r="G51" s="138"/>
      <c r="H51" s="144" t="s">
        <v>119</v>
      </c>
      <c r="I51" s="145"/>
      <c r="J51" s="145"/>
      <c r="K51" s="142"/>
      <c r="L51" s="142"/>
      <c r="M51" s="262"/>
    </row>
    <row r="52" spans="1:13" ht="18" customHeight="1" x14ac:dyDescent="0.25">
      <c r="A52" s="264" t="s">
        <v>36</v>
      </c>
      <c r="B52" s="146"/>
      <c r="C52" s="146"/>
      <c r="D52" s="146"/>
      <c r="E52" s="147"/>
      <c r="F52" s="138"/>
      <c r="G52" s="138"/>
      <c r="H52" s="144" t="s">
        <v>118</v>
      </c>
      <c r="I52" s="145"/>
      <c r="J52" s="145"/>
      <c r="K52" s="142"/>
      <c r="L52" s="142"/>
      <c r="M52" s="262"/>
    </row>
    <row r="53" spans="1:13" ht="18" customHeight="1" x14ac:dyDescent="0.25">
      <c r="A53" s="265" t="s">
        <v>28</v>
      </c>
      <c r="B53" s="146"/>
      <c r="C53" s="146"/>
      <c r="D53" s="146"/>
      <c r="E53" s="147"/>
      <c r="F53" s="145"/>
      <c r="G53" s="145"/>
      <c r="H53" s="143" t="s">
        <v>27</v>
      </c>
      <c r="I53" s="145"/>
      <c r="J53" s="145"/>
      <c r="K53" s="142"/>
      <c r="L53" s="142"/>
      <c r="M53" s="266"/>
    </row>
    <row r="54" spans="1:13" ht="18" customHeight="1" x14ac:dyDescent="0.25">
      <c r="A54" s="267"/>
      <c r="B54" s="142"/>
      <c r="C54" s="142"/>
      <c r="D54" s="142"/>
      <c r="E54" s="142"/>
      <c r="F54" s="142"/>
      <c r="G54" s="142"/>
      <c r="H54" s="142"/>
      <c r="I54" s="142"/>
      <c r="J54" s="142"/>
      <c r="K54" s="142"/>
      <c r="L54" s="142"/>
      <c r="M54" s="266"/>
    </row>
  </sheetData>
  <mergeCells count="20">
    <mergeCell ref="G49:L49"/>
    <mergeCell ref="A14:M18"/>
    <mergeCell ref="A38:M38"/>
    <mergeCell ref="A40:M40"/>
    <mergeCell ref="A9:M9"/>
    <mergeCell ref="A11:M11"/>
    <mergeCell ref="A12:M12"/>
    <mergeCell ref="A41:M41"/>
    <mergeCell ref="A43:M47"/>
    <mergeCell ref="G20:L20"/>
    <mergeCell ref="G21:L21"/>
    <mergeCell ref="G48:L48"/>
    <mergeCell ref="A33:M33"/>
    <mergeCell ref="A34:M34"/>
    <mergeCell ref="A35:M35"/>
    <mergeCell ref="A36:M36"/>
    <mergeCell ref="A4:M4"/>
    <mergeCell ref="A5:M5"/>
    <mergeCell ref="A6:M6"/>
    <mergeCell ref="A7:M7"/>
  </mergeCells>
  <printOptions horizontalCentered="1" verticalCentered="1"/>
  <pageMargins left="0" right="0" top="0" bottom="0" header="0" footer="0"/>
  <pageSetup paperSize="9" scale="80" orientation="portrait" r:id="rId1"/>
  <rowBreaks count="1" manualBreakCount="1">
    <brk id="5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PFL</vt:lpstr>
      <vt:lpstr>amortization schedule</vt:lpstr>
      <vt:lpstr>checklist (2)</vt:lpstr>
      <vt:lpstr>PLAF (2)</vt:lpstr>
      <vt:lpstr>ATD-DepEd</vt:lpstr>
      <vt:lpstr>'amortization schedule'!Print_Area</vt:lpstr>
      <vt:lpstr>'ATD-DepEd'!Print_Area</vt:lpstr>
      <vt:lpstr>'checklist (2)'!Print_Area</vt:lpstr>
      <vt:lpstr>PFL!Print_Area</vt:lpstr>
      <vt:lpstr>'PLAF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2020-11-12T00:10:54Z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a103d7d7-a35f-436e-939f-c4587d07fee5</vt:lpwstr>
  </property>
</Properties>
</file>